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ademik\ganjil\ujian mid\2019\"/>
    </mc:Choice>
  </mc:AlternateContent>
  <bookViews>
    <workbookView xWindow="0" yWindow="0" windowWidth="28800" windowHeight="11835" activeTab="1"/>
  </bookViews>
  <sheets>
    <sheet name="1" sheetId="1" r:id="rId1"/>
    <sheet name="JAD-D3-S1 (Mahasiswa)" sheetId="11" r:id="rId2"/>
  </sheets>
  <definedNames>
    <definedName name="_xlnm.Print_Area" localSheetId="0">'1'!$A$1:$F$72</definedName>
    <definedName name="_xlnm.Print_Area" localSheetId="1">'JAD-D3-S1 (Mahasiswa)'!$B$479:$M$490</definedName>
    <definedName name="Z_384ED238_D096_4CD3_8DFA_57444E8C559A_.wvu.Cols" localSheetId="1" hidden="1">'JAD-D3-S1 (Mahasiswa)'!#REF!,'JAD-D3-S1 (Mahasiswa)'!$N:$N</definedName>
    <definedName name="Z_384ED238_D096_4CD3_8DFA_57444E8C559A_.wvu.PrintArea" localSheetId="0" hidden="1">'1'!$A$1:$F$60</definedName>
    <definedName name="Z_384ED238_D096_4CD3_8DFA_57444E8C559A_.wvu.PrintArea" localSheetId="1" hidden="1">'JAD-D3-S1 (Mahasiswa)'!$B$453:$M$490</definedName>
    <definedName name="Z_7B67B807_B11E_4F8F_BCCB_10F415242350_.wvu.Cols" localSheetId="1" hidden="1">'JAD-D3-S1 (Mahasiswa)'!$N:$N</definedName>
    <definedName name="Z_7B67B807_B11E_4F8F_BCCB_10F415242350_.wvu.PrintArea" localSheetId="0" hidden="1">'1'!$A$1:$F$60</definedName>
    <definedName name="Z_7B67B807_B11E_4F8F_BCCB_10F415242350_.wvu.PrintArea" localSheetId="1" hidden="1">'JAD-D3-S1 (Mahasiswa)'!$B$479:$M$490</definedName>
    <definedName name="Z_82EB87CE_8784_43E8_AEB4_DB6AF423B8BB_.wvu.Cols" localSheetId="1" hidden="1">'JAD-D3-S1 (Mahasiswa)'!#REF!,'JAD-D3-S1 (Mahasiswa)'!$N:$N</definedName>
    <definedName name="Z_82EB87CE_8784_43E8_AEB4_DB6AF423B8BB_.wvu.PrintArea" localSheetId="0" hidden="1">'1'!$A$1:$F$61</definedName>
    <definedName name="Z_82EB87CE_8784_43E8_AEB4_DB6AF423B8BB_.wvu.PrintArea" localSheetId="1" hidden="1">'JAD-D3-S1 (Mahasiswa)'!$B$479:$M$489</definedName>
    <definedName name="Z_93CA336A_C3E1_4A59_9543_7BB5D95B2708_.wvu.Cols" localSheetId="1" hidden="1">'JAD-D3-S1 (Mahasiswa)'!$N:$N</definedName>
    <definedName name="Z_93CA336A_C3E1_4A59_9543_7BB5D95B2708_.wvu.PrintArea" localSheetId="0" hidden="1">'1'!$A$1:$F$60</definedName>
    <definedName name="Z_93CA336A_C3E1_4A59_9543_7BB5D95B2708_.wvu.PrintArea" localSheetId="1" hidden="1">'JAD-D3-S1 (Mahasiswa)'!$B$479:$M$490</definedName>
    <definedName name="Z_9631B992_6B7E_41BA_B5C9_F9A06C3FA763_.wvu.Cols" localSheetId="1" hidden="1">'JAD-D3-S1 (Mahasiswa)'!#REF!,'JAD-D3-S1 (Mahasiswa)'!$N:$N</definedName>
    <definedName name="Z_9631B992_6B7E_41BA_B5C9_F9A06C3FA763_.wvu.PrintArea" localSheetId="0" hidden="1">'1'!$A$1:$F$72</definedName>
    <definedName name="Z_9631B992_6B7E_41BA_B5C9_F9A06C3FA763_.wvu.PrintArea" localSheetId="1" hidden="1">'JAD-D3-S1 (Mahasiswa)'!$B$479:$M$489</definedName>
    <definedName name="Z_F886CDBC_0D8F_4DE5_8074_C4E17C68B601_.wvu.Cols" localSheetId="1" hidden="1">'JAD-D3-S1 (Mahasiswa)'!$N:$N</definedName>
    <definedName name="Z_F886CDBC_0D8F_4DE5_8074_C4E17C68B601_.wvu.PrintArea" localSheetId="0" hidden="1">'1'!$A$1:$F$72</definedName>
    <definedName name="Z_F886CDBC_0D8F_4DE5_8074_C4E17C68B601_.wvu.PrintArea" localSheetId="1" hidden="1">'JAD-D3-S1 (Mahasiswa)'!$B$479:$M$490</definedName>
  </definedNames>
  <calcPr calcId="152511"/>
  <customWorkbookViews>
    <customWorkbookView name="SiNus - Personal View" guid="{F886CDBC-0D8F-4DE5-8074-C4E17C68B601}" mergeInterval="0" personalView="1" maximized="1" xWindow="-8" yWindow="-8" windowWidth="1936" windowHeight="1056" activeSheetId="2"/>
    <customWorkbookView name="Homework - Personal View" guid="{7B67B807-B11E-4F8F-BCCB-10F415242350}" mergeInterval="0" personalView="1" maximized="1" xWindow="-8" yWindow="-8" windowWidth="1382" windowHeight="744" activeSheetId="2"/>
    <customWorkbookView name="Certiport - Personal View" guid="{384ED238-D096-4CD3-8DFA-57444E8C559A}" mergeInterval="0" personalView="1" maximized="1" xWindow="-8" yWindow="-8" windowWidth="1616" windowHeight="876" activeSheetId="2"/>
    <customWorkbookView name="Win7 - Personal View" guid="{9631B992-6B7E-41BA-B5C9-F9A06C3FA763}" mergeInterval="0" personalView="1" maximized="1" xWindow="-8" yWindow="-8" windowWidth="1382" windowHeight="744" activeSheetId="2"/>
    <customWorkbookView name="X-Black - Personal View" guid="{82EB87CE-8784-43E8-AEB4-DB6AF423B8BB}" mergeInterval="0" personalView="1" maximized="1" xWindow="1" yWindow="1" windowWidth="1280" windowHeight="490" activeSheetId="2"/>
    <customWorkbookView name="PC-DOSEN LAB 8 - Personal View" guid="{93CA336A-C3E1-4A59-9543-7BB5D95B2708}" mergeInterval="0" personalView="1" maximized="1" windowWidth="1362" windowHeight="543" activeSheetId="2"/>
  </customWorkbookViews>
  <fileRecoveryPr autoRecover="0"/>
</workbook>
</file>

<file path=xl/calcChain.xml><?xml version="1.0" encoding="utf-8"?>
<calcChain xmlns="http://schemas.openxmlformats.org/spreadsheetml/2006/main">
  <c r="M14" i="11" l="1"/>
  <c r="M15" i="11"/>
  <c r="M16" i="11"/>
  <c r="M17" i="11"/>
  <c r="M19" i="11"/>
  <c r="M21" i="11"/>
  <c r="M24" i="11"/>
  <c r="M25" i="11"/>
  <c r="M26" i="11"/>
  <c r="M28" i="11"/>
  <c r="M474" i="11"/>
  <c r="L474" i="11"/>
  <c r="M473" i="11"/>
  <c r="L473" i="11"/>
  <c r="M470" i="11"/>
  <c r="L470" i="11"/>
  <c r="M467" i="11"/>
  <c r="L467" i="11"/>
  <c r="M463" i="11"/>
  <c r="M462" i="11"/>
  <c r="L462" i="11"/>
  <c r="M461" i="11"/>
  <c r="L461" i="11"/>
  <c r="M459" i="11"/>
  <c r="M458" i="11"/>
  <c r="M457" i="11"/>
  <c r="L457" i="11"/>
  <c r="M447" i="11"/>
  <c r="L447" i="11"/>
  <c r="M446" i="11"/>
  <c r="L446" i="11"/>
  <c r="M444" i="11"/>
  <c r="L444" i="11"/>
  <c r="M442" i="11"/>
  <c r="L442" i="11"/>
  <c r="M440" i="11"/>
  <c r="L440" i="11"/>
  <c r="M437" i="11"/>
  <c r="M436" i="11"/>
  <c r="M435" i="11"/>
  <c r="L435" i="11"/>
  <c r="M432" i="11"/>
  <c r="L432" i="11"/>
  <c r="M430" i="11"/>
  <c r="M429" i="11"/>
  <c r="L429" i="11"/>
  <c r="M428" i="11"/>
  <c r="M427" i="11"/>
  <c r="M426" i="11"/>
  <c r="L426" i="11"/>
  <c r="M424" i="11"/>
  <c r="M423" i="11"/>
  <c r="L423" i="11"/>
  <c r="M419" i="11"/>
  <c r="L419" i="11"/>
  <c r="M418" i="11"/>
  <c r="L418" i="11"/>
  <c r="M417" i="11"/>
  <c r="L417" i="11"/>
  <c r="M416" i="11"/>
  <c r="L416" i="11"/>
  <c r="M414" i="11"/>
  <c r="L414" i="11"/>
  <c r="M413" i="11"/>
  <c r="M412" i="11"/>
  <c r="L412" i="11"/>
  <c r="M410" i="11"/>
  <c r="L410" i="11"/>
  <c r="M408" i="11"/>
  <c r="L408" i="11"/>
  <c r="M405" i="11"/>
  <c r="M404" i="11"/>
  <c r="L404" i="11"/>
  <c r="M403" i="11"/>
  <c r="L403" i="11"/>
  <c r="M402" i="11"/>
  <c r="M401" i="11"/>
  <c r="M400" i="11"/>
  <c r="L400" i="11"/>
  <c r="M398" i="11"/>
  <c r="M397" i="11"/>
  <c r="L397" i="11"/>
  <c r="M395" i="11"/>
  <c r="M394" i="11"/>
  <c r="L394" i="11"/>
  <c r="M393" i="11"/>
  <c r="M392" i="11"/>
  <c r="L392" i="11"/>
  <c r="M391" i="11"/>
  <c r="M390" i="11"/>
  <c r="M389" i="11"/>
  <c r="M388" i="11"/>
  <c r="L388" i="11"/>
  <c r="M378" i="11"/>
  <c r="M377" i="11"/>
  <c r="L377" i="11"/>
  <c r="M376" i="11"/>
  <c r="L376" i="11"/>
  <c r="M374" i="11"/>
  <c r="L374" i="11"/>
  <c r="M372" i="11"/>
  <c r="L372" i="11"/>
  <c r="M371" i="11"/>
  <c r="L371" i="11"/>
  <c r="M369" i="11"/>
  <c r="L369" i="11"/>
  <c r="M367" i="11"/>
  <c r="L367" i="11"/>
  <c r="M365" i="11"/>
  <c r="L365" i="11"/>
  <c r="M362" i="11"/>
  <c r="M361" i="11"/>
  <c r="M360" i="11"/>
  <c r="L360" i="11"/>
  <c r="M359" i="11"/>
  <c r="L359" i="11"/>
  <c r="M356" i="11"/>
  <c r="L356" i="11"/>
  <c r="M355" i="11"/>
  <c r="M354" i="11"/>
  <c r="M353" i="11"/>
  <c r="L353" i="11"/>
  <c r="M352" i="11"/>
  <c r="L352" i="11"/>
  <c r="M351" i="11"/>
  <c r="M350" i="11"/>
  <c r="M349" i="11"/>
  <c r="M348" i="11"/>
  <c r="L348" i="11"/>
  <c r="M346" i="11"/>
  <c r="M345" i="11"/>
  <c r="L345" i="11"/>
  <c r="M342" i="11"/>
  <c r="L342" i="11"/>
  <c r="M339" i="11"/>
  <c r="L339" i="11"/>
  <c r="M338" i="11"/>
  <c r="L338" i="11"/>
  <c r="M336" i="11"/>
  <c r="L336" i="11"/>
  <c r="M334" i="11"/>
  <c r="L334" i="11"/>
  <c r="M330" i="11"/>
  <c r="L330" i="11"/>
  <c r="M329" i="11"/>
  <c r="L329" i="11"/>
  <c r="M327" i="11"/>
  <c r="L327" i="11"/>
  <c r="M324" i="11"/>
  <c r="M323" i="11"/>
  <c r="L323" i="11"/>
  <c r="M322" i="11"/>
  <c r="M321" i="11"/>
  <c r="L321" i="11"/>
  <c r="M320" i="11"/>
  <c r="M319" i="11"/>
  <c r="M318" i="11"/>
  <c r="M317" i="11"/>
  <c r="L317" i="11"/>
  <c r="M316" i="11"/>
  <c r="M315" i="11"/>
  <c r="M314" i="11"/>
  <c r="L314" i="11"/>
  <c r="M313" i="11"/>
  <c r="M312" i="11"/>
  <c r="L312" i="11"/>
  <c r="M310" i="11"/>
  <c r="M309" i="11"/>
  <c r="M308" i="11"/>
  <c r="L308" i="11"/>
  <c r="M298" i="11"/>
  <c r="M297" i="11"/>
  <c r="L297" i="11"/>
  <c r="M296" i="11"/>
  <c r="M294" i="11"/>
  <c r="L294" i="11"/>
  <c r="M291" i="11"/>
  <c r="L291" i="11"/>
  <c r="M290" i="11"/>
  <c r="L290" i="11"/>
  <c r="M289" i="11"/>
  <c r="L289" i="11"/>
  <c r="M288" i="11"/>
  <c r="L288" i="11"/>
  <c r="M285" i="11"/>
  <c r="M284" i="11"/>
  <c r="L284" i="11"/>
  <c r="M283" i="11"/>
  <c r="L283" i="11"/>
  <c r="M282" i="11"/>
  <c r="L282" i="11"/>
  <c r="M281" i="11"/>
  <c r="M280" i="11"/>
  <c r="M279" i="11"/>
  <c r="M278" i="11"/>
  <c r="L278" i="11"/>
  <c r="M277" i="11"/>
  <c r="M276" i="11"/>
  <c r="M275" i="11"/>
  <c r="L275" i="11"/>
  <c r="M274" i="11"/>
  <c r="M272" i="11"/>
  <c r="L272" i="11"/>
  <c r="M271" i="11"/>
  <c r="M270" i="11"/>
  <c r="M269" i="11"/>
  <c r="L269" i="11"/>
  <c r="M266" i="11"/>
  <c r="M264" i="11"/>
  <c r="M263" i="11"/>
  <c r="L263" i="11"/>
  <c r="M261" i="11"/>
  <c r="L261" i="11"/>
  <c r="M259" i="11"/>
  <c r="M258" i="11"/>
  <c r="L258" i="11"/>
  <c r="M256" i="11"/>
  <c r="L256" i="11"/>
  <c r="M254" i="11"/>
  <c r="L254" i="11"/>
  <c r="M252" i="11"/>
  <c r="L252" i="11"/>
  <c r="M248" i="11"/>
  <c r="M247" i="11"/>
  <c r="M246" i="11"/>
  <c r="L246" i="11"/>
  <c r="M245" i="11"/>
  <c r="M243" i="11"/>
  <c r="L243" i="11"/>
  <c r="M242" i="11"/>
  <c r="M241" i="11"/>
  <c r="M240" i="11"/>
  <c r="L240" i="11"/>
  <c r="M239" i="11"/>
  <c r="M238" i="11"/>
  <c r="M235" i="11"/>
  <c r="M234" i="11"/>
  <c r="L234" i="11"/>
  <c r="M224" i="11"/>
  <c r="L224" i="11"/>
  <c r="M222" i="11"/>
  <c r="L222" i="11"/>
  <c r="M221" i="11"/>
  <c r="M220" i="11"/>
  <c r="L220" i="11"/>
  <c r="M219" i="11"/>
  <c r="L219" i="11"/>
  <c r="M218" i="11"/>
  <c r="L218" i="11"/>
  <c r="M216" i="11"/>
  <c r="L216" i="11"/>
  <c r="M214" i="11"/>
  <c r="L214" i="11"/>
  <c r="M211" i="11"/>
  <c r="L211" i="11"/>
  <c r="M210" i="11"/>
  <c r="M209" i="11"/>
  <c r="M208" i="11"/>
  <c r="L208" i="11"/>
  <c r="M206" i="11"/>
  <c r="M205" i="11"/>
  <c r="L205" i="11"/>
  <c r="M203" i="11"/>
  <c r="M202" i="11"/>
  <c r="L202" i="11"/>
  <c r="M197" i="11"/>
  <c r="L197" i="11"/>
  <c r="M196" i="11"/>
  <c r="L196" i="11"/>
  <c r="M195" i="11"/>
  <c r="L195" i="11"/>
  <c r="M193" i="11"/>
  <c r="L193" i="11"/>
  <c r="M191" i="11"/>
  <c r="M190" i="11"/>
  <c r="L190" i="11"/>
  <c r="M188" i="11"/>
  <c r="L188" i="11"/>
  <c r="M185" i="11"/>
  <c r="L185" i="11"/>
  <c r="M184" i="11"/>
  <c r="M183" i="11"/>
  <c r="L183" i="11"/>
  <c r="M181" i="11"/>
  <c r="L181" i="11"/>
  <c r="M180" i="11"/>
  <c r="M179" i="11"/>
  <c r="M178" i="11"/>
  <c r="L178" i="11"/>
  <c r="M176" i="11"/>
  <c r="M175" i="11"/>
  <c r="L175" i="11"/>
  <c r="M165" i="11"/>
  <c r="L165" i="11"/>
  <c r="M163" i="11"/>
  <c r="M162" i="11"/>
  <c r="L162" i="11"/>
  <c r="M159" i="11"/>
  <c r="L159" i="11"/>
  <c r="M158" i="11"/>
  <c r="L158" i="11"/>
  <c r="M157" i="11"/>
  <c r="L157" i="11"/>
  <c r="M156" i="11"/>
  <c r="L156" i="11"/>
  <c r="M153" i="11"/>
  <c r="L153" i="11"/>
  <c r="M151" i="11"/>
  <c r="L151" i="11"/>
  <c r="M148" i="11"/>
  <c r="M147" i="11"/>
  <c r="L147" i="11"/>
  <c r="M146" i="11"/>
  <c r="L146" i="11"/>
  <c r="M143" i="11"/>
  <c r="L143" i="11"/>
  <c r="M142" i="11"/>
  <c r="M141" i="11"/>
  <c r="M140" i="11"/>
  <c r="L140" i="11"/>
  <c r="M139" i="11"/>
  <c r="L139" i="11"/>
  <c r="M137" i="11"/>
  <c r="M136" i="11"/>
  <c r="L136" i="11"/>
  <c r="M134" i="11"/>
  <c r="M133" i="11"/>
  <c r="M132" i="11"/>
  <c r="L132" i="11"/>
  <c r="M128" i="11"/>
  <c r="L128" i="11"/>
  <c r="M127" i="11"/>
  <c r="L127" i="11"/>
  <c r="M125" i="11"/>
  <c r="L125" i="11"/>
  <c r="M124" i="11"/>
  <c r="L124" i="11"/>
  <c r="M123" i="11"/>
  <c r="M122" i="11"/>
  <c r="L122" i="11"/>
  <c r="M120" i="11"/>
  <c r="L120" i="11"/>
  <c r="M118" i="11"/>
  <c r="L118" i="11"/>
  <c r="M115" i="11"/>
  <c r="M114" i="11"/>
  <c r="M113" i="11"/>
  <c r="L113" i="11"/>
  <c r="M111" i="11"/>
  <c r="M110" i="11"/>
  <c r="M109" i="11"/>
  <c r="L109" i="11"/>
  <c r="M107" i="11"/>
  <c r="M106" i="11"/>
  <c r="L106" i="11"/>
  <c r="M104" i="11"/>
  <c r="L104" i="11"/>
  <c r="M103" i="11"/>
  <c r="M102" i="11"/>
  <c r="M101" i="11"/>
  <c r="L101" i="11"/>
  <c r="M100" i="11"/>
  <c r="M99" i="11"/>
  <c r="M98" i="11"/>
  <c r="L98" i="11"/>
  <c r="M97" i="11"/>
  <c r="M96" i="11"/>
  <c r="L96" i="11"/>
  <c r="M85" i="11"/>
  <c r="L85" i="11"/>
  <c r="M83" i="11"/>
  <c r="M82" i="11"/>
  <c r="L82" i="11"/>
  <c r="M79" i="11"/>
  <c r="L79" i="11"/>
  <c r="M78" i="11"/>
  <c r="L78" i="11"/>
  <c r="M77" i="11"/>
  <c r="L77" i="11"/>
  <c r="M74" i="11"/>
  <c r="L74" i="11"/>
  <c r="M72" i="11"/>
  <c r="L72" i="11"/>
  <c r="M70" i="11"/>
  <c r="L70" i="11"/>
  <c r="M68" i="11"/>
  <c r="M67" i="11"/>
  <c r="L67" i="11"/>
  <c r="M66" i="11"/>
  <c r="L66" i="11"/>
  <c r="M62" i="11"/>
  <c r="M61" i="11"/>
  <c r="M60" i="11"/>
  <c r="L60" i="11"/>
  <c r="M57" i="11"/>
  <c r="M56" i="11"/>
  <c r="L56" i="11"/>
  <c r="M55" i="11"/>
  <c r="M54" i="11"/>
  <c r="M53" i="11"/>
  <c r="M52" i="11"/>
  <c r="L52" i="11"/>
  <c r="M49" i="11"/>
  <c r="L49" i="11"/>
  <c r="M48" i="11"/>
  <c r="L48" i="11"/>
  <c r="M47" i="11"/>
  <c r="M46" i="11"/>
  <c r="M45" i="11"/>
  <c r="L45" i="11"/>
  <c r="M42" i="11"/>
  <c r="L42" i="11"/>
  <c r="M40" i="11"/>
  <c r="L40" i="11"/>
  <c r="M39" i="11"/>
  <c r="L39" i="11"/>
  <c r="M37" i="11"/>
  <c r="L37" i="11"/>
  <c r="M36" i="11"/>
  <c r="L36" i="11"/>
  <c r="M33" i="11"/>
  <c r="L33" i="11"/>
  <c r="M31" i="11"/>
  <c r="L31" i="11"/>
  <c r="L26" i="11"/>
  <c r="L24" i="11"/>
  <c r="L21" i="11"/>
  <c r="L19" i="11"/>
  <c r="L16" i="11"/>
  <c r="L14" i="11"/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F31" i="1" l="1"/>
  <c r="D72" i="1" l="1"/>
  <c r="D73" i="1"/>
  <c r="D74" i="1"/>
  <c r="D75" i="1"/>
  <c r="D76" i="1"/>
  <c r="D77" i="1"/>
  <c r="D78" i="1"/>
  <c r="C72" i="1"/>
  <c r="C73" i="1"/>
  <c r="C74" i="1"/>
  <c r="C75" i="1"/>
  <c r="C76" i="1"/>
  <c r="C77" i="1"/>
  <c r="C78" i="1"/>
  <c r="F6" i="1" l="1"/>
  <c r="F10" i="1"/>
  <c r="F14" i="1"/>
  <c r="F18" i="1"/>
  <c r="F22" i="1"/>
  <c r="F26" i="1"/>
  <c r="F30" i="1"/>
  <c r="F35" i="1"/>
  <c r="F39" i="1"/>
  <c r="F77" i="1"/>
  <c r="F42" i="1"/>
  <c r="F78" i="1"/>
  <c r="F47" i="1"/>
  <c r="F51" i="1"/>
  <c r="F55" i="1"/>
  <c r="F59" i="1"/>
  <c r="F63" i="1"/>
  <c r="F67" i="1"/>
  <c r="F74" i="1"/>
  <c r="F13" i="1"/>
  <c r="F17" i="1"/>
  <c r="F21" i="1"/>
  <c r="F25" i="1"/>
  <c r="F29" i="1"/>
  <c r="F34" i="1"/>
  <c r="F38" i="1"/>
  <c r="F5" i="1"/>
  <c r="F9" i="1"/>
  <c r="F43" i="1"/>
  <c r="F48" i="1"/>
  <c r="F52" i="1"/>
  <c r="F56" i="1"/>
  <c r="F60" i="1"/>
  <c r="F64" i="1"/>
  <c r="F68" i="1"/>
  <c r="F75" i="1"/>
  <c r="F41" i="1"/>
  <c r="F8" i="1"/>
  <c r="F45" i="1"/>
  <c r="F11" i="1"/>
  <c r="F24" i="1"/>
  <c r="F27" i="1"/>
  <c r="F58" i="1"/>
  <c r="F61" i="1"/>
  <c r="F3" i="1"/>
  <c r="F16" i="1"/>
  <c r="F19" i="1"/>
  <c r="F33" i="1"/>
  <c r="F36" i="1"/>
  <c r="F50" i="1"/>
  <c r="F53" i="1"/>
  <c r="F66" i="1"/>
  <c r="F72" i="1"/>
  <c r="F4" i="1"/>
  <c r="F7" i="1"/>
  <c r="F12" i="1"/>
  <c r="F15" i="1"/>
  <c r="F20" i="1"/>
  <c r="F23" i="1"/>
  <c r="F28" i="1"/>
  <c r="F32" i="1"/>
  <c r="F37" i="1"/>
  <c r="F40" i="1"/>
  <c r="F46" i="1"/>
  <c r="F49" i="1"/>
  <c r="F54" i="1"/>
  <c r="F57" i="1"/>
  <c r="F62" i="1"/>
  <c r="F65" i="1"/>
  <c r="F73" i="1"/>
  <c r="F76" i="1"/>
  <c r="F2" i="1" l="1"/>
</calcChain>
</file>

<file path=xl/sharedStrings.xml><?xml version="1.0" encoding="utf-8"?>
<sst xmlns="http://schemas.openxmlformats.org/spreadsheetml/2006/main" count="2444" uniqueCount="632">
  <si>
    <t>Drs. Suko Waspodho</t>
  </si>
  <si>
    <t xml:space="preserve"> </t>
  </si>
  <si>
    <t>N</t>
  </si>
  <si>
    <t>Hari,</t>
  </si>
  <si>
    <t>Smt.</t>
  </si>
  <si>
    <t>Ruang</t>
  </si>
  <si>
    <t>Juml.</t>
  </si>
  <si>
    <t>o</t>
  </si>
  <si>
    <t>Tanggal</t>
  </si>
  <si>
    <t>Peserta</t>
  </si>
  <si>
    <t>Catatan :</t>
  </si>
  <si>
    <t>Mengetahui,</t>
  </si>
  <si>
    <t xml:space="preserve">Pembagian  jam ujian untuk mata uji praktek bisa dilihat  </t>
  </si>
  <si>
    <t>Bagi mahasiswa peserta ujian yang kebetulan jadwal jam ujiannya</t>
  </si>
  <si>
    <t>-</t>
  </si>
  <si>
    <t>Nama Mata Uji</t>
  </si>
  <si>
    <t xml:space="preserve"> Jam  Ujian</t>
  </si>
  <si>
    <t>2.</t>
  </si>
  <si>
    <t>-&gt;</t>
  </si>
  <si>
    <t>Total</t>
  </si>
  <si>
    <t>MI</t>
  </si>
  <si>
    <t>KA</t>
  </si>
  <si>
    <t>bersamaan, diminta segera lapor ke bagian Administrasi.</t>
  </si>
  <si>
    <t>Kelas</t>
  </si>
  <si>
    <t>TI</t>
  </si>
  <si>
    <r>
      <t xml:space="preserve">Selama mengikuti ujian, peserta ujian diwajibkan memakai </t>
    </r>
    <r>
      <rPr>
        <b/>
        <i/>
        <sz val="11"/>
        <rFont val="Times New Roman"/>
        <family val="1"/>
      </rPr>
      <t/>
    </r>
  </si>
  <si>
    <t xml:space="preserve">Bagi Dosen yang berhalangan untuk menjadi pengawas </t>
  </si>
  <si>
    <t>Pengawas I</t>
  </si>
  <si>
    <t>Pengawas II</t>
  </si>
  <si>
    <t>Kode</t>
  </si>
  <si>
    <t>Kode 1</t>
  </si>
  <si>
    <t>Kode 2</t>
  </si>
  <si>
    <t>Halaman : 1</t>
  </si>
  <si>
    <t>Halaman : 2</t>
  </si>
  <si>
    <t>Halaman : 3</t>
  </si>
  <si>
    <t>Ket.</t>
  </si>
  <si>
    <t>Kelas    Sore    ---    Kelas    Sore   ----    Kelas    Sore   ----  Kelas    Sore  ----   Kelas    Sore   ----   Kelas    Sore</t>
  </si>
  <si>
    <t>Pembantu Ketua I</t>
  </si>
  <si>
    <t>Peserta ujian harap membawa Nomor Ujian dan KRS dengan foto masih tertempel</t>
  </si>
  <si>
    <t>Pengawas I dan II</t>
  </si>
  <si>
    <t>Pembagian  ruang untuk ujian Teori dapat dilihat di Papan Pengumuman</t>
  </si>
  <si>
    <t>Jas  Almamater  dan  Ber-Sepatu yang Rapi.</t>
  </si>
  <si>
    <t>Senin</t>
  </si>
  <si>
    <t>Selasa</t>
  </si>
  <si>
    <t>Rabu</t>
  </si>
  <si>
    <t>Kamis</t>
  </si>
  <si>
    <t>Agus Ristanto, A.Md</t>
  </si>
  <si>
    <t>PROGRAM  DIPLOMA  III DAN STRATA  1</t>
  </si>
  <si>
    <t>Halaman : 4</t>
  </si>
  <si>
    <t xml:space="preserve">atau dilihat di Ruang 2,3,4,5,6,7,8,9 dan Lab. 1, Lab. 2 serta Lab. 3 </t>
  </si>
  <si>
    <t>di mohon untuk segera konfirmasi ke bagian Administrasi Secepatnya</t>
  </si>
  <si>
    <t>Untuk Strata 1 : Pada kolom Jurusan tertulis : SI * atau TI *  serta  jumlah pesertanya di arsir</t>
  </si>
  <si>
    <r>
      <t>di Lab. 1</t>
    </r>
    <r>
      <rPr>
        <sz val="11"/>
        <rFont val="Times New Roman"/>
        <family val="1"/>
      </rPr>
      <t xml:space="preserve"> , </t>
    </r>
    <r>
      <rPr>
        <b/>
        <sz val="11"/>
        <rFont val="Times New Roman"/>
        <family val="1"/>
      </rPr>
      <t>Lab. 2</t>
    </r>
    <r>
      <rPr>
        <sz val="11"/>
        <rFont val="Times New Roman"/>
        <family val="1"/>
      </rPr>
      <t xml:space="preserve"> dan</t>
    </r>
    <r>
      <rPr>
        <b/>
        <sz val="11"/>
        <rFont val="Times New Roman"/>
        <family val="1"/>
      </rPr>
      <t xml:space="preserve"> Lab. 3</t>
    </r>
    <r>
      <rPr>
        <sz val="11"/>
        <rFont val="Times New Roman"/>
        <family val="1"/>
      </rPr>
      <t xml:space="preserve"> menjelang ujian berlangsung.</t>
    </r>
  </si>
  <si>
    <t>MI/KA</t>
  </si>
  <si>
    <t>SI*</t>
  </si>
  <si>
    <t>TI*</t>
  </si>
  <si>
    <t>1.</t>
  </si>
  <si>
    <t>Halaman : 5</t>
  </si>
  <si>
    <t>Trans  = Transfer</t>
  </si>
  <si>
    <t>Jurus.</t>
  </si>
  <si>
    <t xml:space="preserve"> JADWAL  UJIAN  TENGAH  SEMESTER</t>
  </si>
  <si>
    <t>Halaman : 6</t>
  </si>
  <si>
    <t>Wawan Laksito Y.S., S.Si, M.Kom</t>
  </si>
  <si>
    <t>Kewirausahaan</t>
  </si>
  <si>
    <t>5P</t>
  </si>
  <si>
    <t>Manajemen Mutu</t>
  </si>
  <si>
    <t>Otomata Bahasa &amp; Teknik Kompilasi</t>
  </si>
  <si>
    <t>Interaksi Manusia &amp; Komputer</t>
  </si>
  <si>
    <t>Komputer &amp; Masyarakat</t>
  </si>
  <si>
    <t>Jumat</t>
  </si>
  <si>
    <t>Agus Dimyati, S.S</t>
  </si>
  <si>
    <t>Lab 3</t>
  </si>
  <si>
    <t>Bebas Widada, S.Si, M.Kom</t>
  </si>
  <si>
    <t>Lab 8</t>
  </si>
  <si>
    <t>Lab 2</t>
  </si>
  <si>
    <t>Pendidikan Agama Kristen/Katholik</t>
  </si>
  <si>
    <t>Dra. Andriani KKW, M.Kom, Akt</t>
  </si>
  <si>
    <t>Dwi Remawati, S.Kom, M.Kom</t>
  </si>
  <si>
    <t>Dasar Manajemen &amp; Bisnis</t>
  </si>
  <si>
    <t>Didik Nugroho, S. Kom, M.Kom</t>
  </si>
  <si>
    <t>Lab 1</t>
  </si>
  <si>
    <t>Elistya Rimawati, S.Si, M.Si</t>
  </si>
  <si>
    <t>Interpersonal Skill</t>
  </si>
  <si>
    <t>Hasman Budiadi, S.E, M.M</t>
  </si>
  <si>
    <t>Kustanto, S.T, M. Eng</t>
  </si>
  <si>
    <t>Kumaratih Sandradewi, S.P, M.Kom</t>
  </si>
  <si>
    <t>Laseri, S.Kom</t>
  </si>
  <si>
    <t>R. Arie Febrianto, M.H</t>
  </si>
  <si>
    <t>Sapto Nugroho, S.T</t>
  </si>
  <si>
    <t>Suryanti Galuh P, S.Pd, M.Hum</t>
  </si>
  <si>
    <t>Perencanaan Strategi Sistem Informasi</t>
  </si>
  <si>
    <t>Sri Tomo, S.T, M.Kom</t>
  </si>
  <si>
    <t>Tri Irawati, S.E, M.Si</t>
  </si>
  <si>
    <t>Wawan Laksito, S.Si, M.Kom</t>
  </si>
  <si>
    <t>Yustina Retno, S.T, M.Cs</t>
  </si>
  <si>
    <t>Yekti Handayani,  S.Pdi</t>
  </si>
  <si>
    <t>Zakaria Zuhdi, S.Kom</t>
  </si>
  <si>
    <t>Sri Hariyati Fitriasih, M.Kom</t>
  </si>
  <si>
    <t>Sri Siswanti, M.Kom</t>
  </si>
  <si>
    <t>Trias Pungkur K. S.T</t>
  </si>
  <si>
    <t>Program Studi (D3) : Manajemen Informatika, Komputerisasi Akuntansi Dan Teknik Informatika</t>
  </si>
  <si>
    <t>Program Studi (S1) : Sistem Informasi dan Teknik Informatika</t>
  </si>
  <si>
    <t>Pagi/Sore</t>
  </si>
  <si>
    <t>Pendidikan  Agama Islam</t>
  </si>
  <si>
    <t>Arumsari, S.Pd, M.Pd</t>
  </si>
  <si>
    <t>Bambang Satrio Nugroho, S.E, M.M</t>
  </si>
  <si>
    <t>Keamanan Sistem Informasi</t>
  </si>
  <si>
    <t>Bramasto Wiryawan Y, S.T, M.MSI</t>
  </si>
  <si>
    <t>Sistem informasi</t>
  </si>
  <si>
    <t>Pancasila &amp; Kewarganegaraan</t>
  </si>
  <si>
    <t>Dimas Pamilih, S.Kom</t>
  </si>
  <si>
    <t>Aljabar Linier &amp; Matriks</t>
  </si>
  <si>
    <t>Iwan Ady Prabowo, S.Kom, M.Kom</t>
  </si>
  <si>
    <t xml:space="preserve">Riset Teknologi Informasi </t>
  </si>
  <si>
    <t>Enterprise Resource Planning (ERP)</t>
  </si>
  <si>
    <t>Retno Tri Vulandari, S.Si, M.Si</t>
  </si>
  <si>
    <t>Metoda Numerik</t>
  </si>
  <si>
    <t>Testing &amp; Implementasi Sistem</t>
  </si>
  <si>
    <t>Akuntansi Lanjut (Syariah)</t>
  </si>
  <si>
    <t>Akuntansi Biaya</t>
  </si>
  <si>
    <t>Etika Profesi &amp; Bimbingan Karier</t>
  </si>
  <si>
    <t>Teguh Susyanto,S.Kom, M.Cs</t>
  </si>
  <si>
    <t>Data Warehouse (*)</t>
  </si>
  <si>
    <t>08.00 - 09.30</t>
  </si>
  <si>
    <t>16.30 - 18.00</t>
  </si>
  <si>
    <t>Sistem Operasi &amp; Pengelolaan Instalasi Komputer I (Teori)</t>
  </si>
  <si>
    <t>Algoritma Pemrograman &amp; Struktur Data (Teori)</t>
  </si>
  <si>
    <t>Algoritma &amp; Dasar  Pemrograman (Teori)</t>
  </si>
  <si>
    <t>Bahasa Inggris I (Tertulis)</t>
  </si>
  <si>
    <t>Bahasa Inggris V (Tertulis)</t>
  </si>
  <si>
    <t>Bahasa Inggris III (Tertulis)</t>
  </si>
  <si>
    <t>Struktur Data (Teori)</t>
  </si>
  <si>
    <t>Jaringan Komputer II (Praktek)</t>
  </si>
  <si>
    <t>Jaringan Komputer I (Teori)</t>
  </si>
  <si>
    <t>Manajemen Proyek TI/SI (Teori)</t>
  </si>
  <si>
    <t>Pemrograman Open Source (Teori)</t>
  </si>
  <si>
    <t>14.00 - 15.30</t>
  </si>
  <si>
    <t>Jaringan Komputer III (Praktek)</t>
  </si>
  <si>
    <t>Pemrograman Mobil I (Teori)</t>
  </si>
  <si>
    <t>Pemrograman Game (Teori)</t>
  </si>
  <si>
    <t>Pemrograman Mobil II (Teori)</t>
  </si>
  <si>
    <t>Multimedia Lanjut (Praktek)</t>
  </si>
  <si>
    <t>Pengolahan Citra Digital (Teori)</t>
  </si>
  <si>
    <t>1+1</t>
  </si>
  <si>
    <t>1+22</t>
  </si>
  <si>
    <t>Shift 01</t>
  </si>
  <si>
    <t>Shift 02</t>
  </si>
  <si>
    <t>Shift 03</t>
  </si>
  <si>
    <t>18.30 - 20.00</t>
  </si>
  <si>
    <t>10.00 - 11.30</t>
  </si>
  <si>
    <t>12.00 - 13.30</t>
  </si>
  <si>
    <t>2+1</t>
  </si>
  <si>
    <t>Sistem Informasi Geografis (Teori)</t>
  </si>
  <si>
    <t>Riset Operasi</t>
  </si>
  <si>
    <t xml:space="preserve">Perencanaan Strategi Sistem Informasi </t>
  </si>
  <si>
    <t>C42</t>
  </si>
  <si>
    <t>C21</t>
  </si>
  <si>
    <t>C22</t>
  </si>
  <si>
    <t>C23</t>
  </si>
  <si>
    <t>C32</t>
  </si>
  <si>
    <t>C31</t>
  </si>
  <si>
    <t>C33</t>
  </si>
  <si>
    <t>20.10 - 21.40</t>
  </si>
  <si>
    <t>16.00 - 17.30</t>
  </si>
  <si>
    <t>Jaringan Komputer IV (Teori/Praktek)</t>
  </si>
  <si>
    <t>Halaman : 7</t>
  </si>
  <si>
    <t xml:space="preserve">PADA PELAKSANAAN PERKULIAHAN SEMESTER GASAL </t>
  </si>
  <si>
    <t>Manajemen Syariah</t>
  </si>
  <si>
    <t>14 Nov.</t>
  </si>
  <si>
    <t>15 Nov.</t>
  </si>
  <si>
    <t>Pagi</t>
  </si>
  <si>
    <t>Sore</t>
  </si>
  <si>
    <t>Ari Wibowo, S.Si, M.Si</t>
  </si>
  <si>
    <t>Bayu Dwi Raharja, S.Kom, M.Kom</t>
  </si>
  <si>
    <t>TI*/SI*</t>
  </si>
  <si>
    <t>Hendro Wijayanto, S.Kom, M.Kom</t>
  </si>
  <si>
    <t>Kecerdasan Buatan II</t>
  </si>
  <si>
    <t>Dr. Ir. Muhammad Hasbi, M.Kom</t>
  </si>
  <si>
    <t>Lab 4</t>
  </si>
  <si>
    <t>Pengembangan Aplikasi Bisnis</t>
  </si>
  <si>
    <t>Pengembangan Aplikasi Bisnis 2</t>
  </si>
  <si>
    <t>Setiyowati, S.Kom, M.Kom</t>
  </si>
  <si>
    <t>Integrasi Sistem Informasi</t>
  </si>
  <si>
    <t>22+2</t>
  </si>
  <si>
    <t>Pemrograman Web II (Teori)</t>
  </si>
  <si>
    <t>Ti*-14M</t>
  </si>
  <si>
    <t>TI-D3</t>
  </si>
  <si>
    <t>27+1</t>
  </si>
  <si>
    <t>Si*-16M</t>
  </si>
  <si>
    <t>Ti*-16A</t>
  </si>
  <si>
    <t>Ti*-16B</t>
  </si>
  <si>
    <t>Tata Kelola &amp; Audit Sistem Informasi</t>
  </si>
  <si>
    <t xml:space="preserve">Jaringan Komputer I (Teori) </t>
  </si>
  <si>
    <t>Manajemen Investasi Sistem Informasi</t>
  </si>
  <si>
    <t>Si*-13M</t>
  </si>
  <si>
    <t>Si*-14M</t>
  </si>
  <si>
    <t>13.00 - 14.30</t>
  </si>
  <si>
    <t>1+10</t>
  </si>
  <si>
    <t>Pagi/sore</t>
  </si>
  <si>
    <t>Sistem Pengambilan Keputusan/Sistem Penunjang Keputusan</t>
  </si>
  <si>
    <t>\</t>
  </si>
  <si>
    <t>7.</t>
  </si>
  <si>
    <t>8.</t>
  </si>
  <si>
    <t>9.</t>
  </si>
  <si>
    <t>10.</t>
  </si>
  <si>
    <t>11.</t>
  </si>
  <si>
    <t>12.</t>
  </si>
  <si>
    <t>13.</t>
  </si>
  <si>
    <t>18.45 - 20.15</t>
  </si>
  <si>
    <t>=COUNTIF('1'!$Q$11:$Q$777,'Daftar Pengawas'!A2)</t>
  </si>
  <si>
    <t>=COUNTIF('JAD-D3-S1 (DOSEN) fix'!$Q$11:$Q$898,'Daftar Pengawas'!A2)</t>
  </si>
  <si>
    <t>Paulus Harsadi, S.Kom, M.Kom</t>
  </si>
  <si>
    <t>Jaringan Komputer IV (T/P)</t>
  </si>
  <si>
    <t>7 Nov.</t>
  </si>
  <si>
    <t>8 Nov.</t>
  </si>
  <si>
    <t>6 Nov.</t>
  </si>
  <si>
    <t>13 Nov.</t>
  </si>
  <si>
    <t>Dziky Ridhwanullah, S.Kom</t>
  </si>
  <si>
    <t>Mawar Hardiyanti, S.Kom</t>
  </si>
  <si>
    <t>Sri Harjanto, S.Kom, M.Kom</t>
  </si>
  <si>
    <t>Yuli Windiyanti, M.Pd</t>
  </si>
  <si>
    <t>Mi-17A, Ka-17A</t>
  </si>
  <si>
    <t>Ti-17A</t>
  </si>
  <si>
    <t>Ti-17M</t>
  </si>
  <si>
    <t>Ka-17A</t>
  </si>
  <si>
    <t>Mi-17M</t>
  </si>
  <si>
    <t>Ka-17M</t>
  </si>
  <si>
    <t>Mi-17A, Mi-17M</t>
  </si>
  <si>
    <t>2+27</t>
  </si>
  <si>
    <t>1+25</t>
  </si>
  <si>
    <t>1+27</t>
  </si>
  <si>
    <t>21+1+1</t>
  </si>
  <si>
    <t>1+9</t>
  </si>
  <si>
    <t>3+27</t>
  </si>
  <si>
    <t>11+1</t>
  </si>
  <si>
    <t>Mi-17M, Ka-17M</t>
  </si>
  <si>
    <t>4+2</t>
  </si>
  <si>
    <t>1+2</t>
  </si>
  <si>
    <t>Saly Kurnia Octaviani, S.Pd, M.Hum</t>
  </si>
  <si>
    <t>5 + 1</t>
  </si>
  <si>
    <t>Yuliyanto, S.Pd.I, M.Pd</t>
  </si>
  <si>
    <t>Untuk Strata 1 : Pada kolom Jurusan tertulis : SI * atau TI *</t>
  </si>
  <si>
    <t>5 Nov.</t>
  </si>
  <si>
    <t>12 Nov.</t>
  </si>
  <si>
    <t>19 Nov.</t>
  </si>
  <si>
    <t>TI*/TI</t>
  </si>
  <si>
    <t>Budi Hartanto, S.Kom, M.Kom</t>
  </si>
  <si>
    <t>Lab 7</t>
  </si>
  <si>
    <t>SI*/MI</t>
  </si>
  <si>
    <t>TI/TI*</t>
  </si>
  <si>
    <t>Siti Rohmah, S.Kom, M.Kom</t>
  </si>
  <si>
    <t>Yafie Miftah Imani, S.Kom, M.Eng</t>
  </si>
  <si>
    <t>Yunita Primasanti, S.T, M.T</t>
  </si>
  <si>
    <t>Desain Grafis (Praktek)</t>
  </si>
  <si>
    <t>Aplikasi Perkantoran (Praktek)</t>
  </si>
  <si>
    <t>Teknologi Informasi Kontenporer</t>
  </si>
  <si>
    <t>Teknologi Informasi Kontenporer / Sistem Informasi Kontenporer</t>
  </si>
  <si>
    <t>Matematika  Dasar</t>
  </si>
  <si>
    <t>SI*/TI</t>
  </si>
  <si>
    <t>Sistem Informasi / SIM</t>
  </si>
  <si>
    <t>SI*-A</t>
  </si>
  <si>
    <t>SI*-B</t>
  </si>
  <si>
    <t>Manajemen Proyek Sistem Informasi (Teori)</t>
  </si>
  <si>
    <t>TI*-C</t>
  </si>
  <si>
    <t>TAHUN AKADEMIK 2019/2020</t>
  </si>
  <si>
    <t>4 Nov.</t>
  </si>
  <si>
    <t>2019</t>
  </si>
  <si>
    <t>11 Nov.</t>
  </si>
  <si>
    <t>Analisis dan Perancangan Sistem</t>
  </si>
  <si>
    <t>Akuntansi</t>
  </si>
  <si>
    <t xml:space="preserve">Akuntansi Menengah </t>
  </si>
  <si>
    <t>Erni Rahayu, S.Pd, M.Pd</t>
  </si>
  <si>
    <t>Endang Anggiratih, S.T, M.Cs</t>
  </si>
  <si>
    <t>Khoirul Akhyar, S.T, M.Kom</t>
  </si>
  <si>
    <t>Muqorobin, S.Kom, M.Kom</t>
  </si>
  <si>
    <t>Prihanto, M.Si</t>
  </si>
  <si>
    <t>Kewarganegaraan</t>
  </si>
  <si>
    <t>Statistik / Stat. Probabilitas</t>
  </si>
  <si>
    <t>Rekayasa Perangkat Lunak</t>
  </si>
  <si>
    <t>Sigied Himawan Yudhanto, M.Sn</t>
  </si>
  <si>
    <t>TI*AB</t>
  </si>
  <si>
    <t>TI*C</t>
  </si>
  <si>
    <t>TI*A</t>
  </si>
  <si>
    <t>TI*B</t>
  </si>
  <si>
    <t>Bahasa Indonesia / Bhs Indonesia &amp; tata Tulis Ilmiah</t>
  </si>
  <si>
    <t xml:space="preserve">Pancasila </t>
  </si>
  <si>
    <t>MI/TI</t>
  </si>
  <si>
    <t>Pemrograman Basis Data (Teori)</t>
  </si>
  <si>
    <t>Statistik Deskriptif</t>
  </si>
  <si>
    <t>SI/MI</t>
  </si>
  <si>
    <t>Pemrograman Berorientasi Obyek (Teori)</t>
  </si>
  <si>
    <t>Ti-19M</t>
  </si>
  <si>
    <t>TI-19A</t>
  </si>
  <si>
    <t>TI-19M</t>
  </si>
  <si>
    <t>Ti-18M</t>
  </si>
  <si>
    <t>Ti-18M,Ti-17M</t>
  </si>
  <si>
    <t>0+0</t>
  </si>
  <si>
    <t>TI-18A</t>
  </si>
  <si>
    <t>Ti-18M,Ti-14M</t>
  </si>
  <si>
    <t>TI-17A</t>
  </si>
  <si>
    <t>TI-16A</t>
  </si>
  <si>
    <t>Ti*-19M1,M2</t>
  </si>
  <si>
    <t>6+7</t>
  </si>
  <si>
    <t>Ti*-19M</t>
  </si>
  <si>
    <t>TI-19B</t>
  </si>
  <si>
    <t>TI-19C</t>
  </si>
  <si>
    <t>TI-18B</t>
  </si>
  <si>
    <t>TI-18C</t>
  </si>
  <si>
    <t>Ti*-18M</t>
  </si>
  <si>
    <t>TI-16B</t>
  </si>
  <si>
    <t>TI-16A, 17A</t>
  </si>
  <si>
    <t>1+26</t>
  </si>
  <si>
    <t>Ti*-19M,14M</t>
  </si>
  <si>
    <t>15+1</t>
  </si>
  <si>
    <t>TI-16B, 19B</t>
  </si>
  <si>
    <t>24+2+1</t>
  </si>
  <si>
    <t>25+2+5</t>
  </si>
  <si>
    <t>Ti*-17M,14M,13M</t>
  </si>
  <si>
    <t>Ti*-17M,13M</t>
  </si>
  <si>
    <t>Ti*-18M,13M</t>
  </si>
  <si>
    <t>27+4</t>
  </si>
  <si>
    <t>2+32</t>
  </si>
  <si>
    <t>2+31</t>
  </si>
  <si>
    <t>1+32</t>
  </si>
  <si>
    <t>TI-15B, 16B, 17B</t>
  </si>
  <si>
    <t>20+2+10</t>
  </si>
  <si>
    <t>Ti*-16M,14M,13M,15M</t>
  </si>
  <si>
    <t>25+2+3+1</t>
  </si>
  <si>
    <t>Ti*-17M,14M,13M,15M</t>
  </si>
  <si>
    <t>23+1+2+1</t>
  </si>
  <si>
    <t>24+3+5+1</t>
  </si>
  <si>
    <t>Ti*-18M,13M,15M</t>
  </si>
  <si>
    <t>26+1+1</t>
  </si>
  <si>
    <t>TI-14B, 16B, 17B</t>
  </si>
  <si>
    <t>Ti*-16M,13M,15M</t>
  </si>
  <si>
    <t>26+4+2</t>
  </si>
  <si>
    <t>25+1+2</t>
  </si>
  <si>
    <t>1+1+29</t>
  </si>
  <si>
    <t>TI-14, 16C</t>
  </si>
  <si>
    <t>Mi-19M</t>
  </si>
  <si>
    <t>TI-13C, 16C, 17C</t>
  </si>
  <si>
    <t>1+0+2</t>
  </si>
  <si>
    <t>Matematika Komputasi / Logika Informatika &amp; Sistem Digital/ Mat Diskret</t>
  </si>
  <si>
    <t>Ti-15M, 14M</t>
  </si>
  <si>
    <t>Desain Grafis (Praktek)/ desain Grafis 1</t>
  </si>
  <si>
    <t>Ti-17M, Ti*-14M</t>
  </si>
  <si>
    <t>Mi-18M</t>
  </si>
  <si>
    <t>TI-13C, 14C, 15C, 16C, 17C</t>
  </si>
  <si>
    <t>1+1+25+4+2</t>
  </si>
  <si>
    <t>Mi-19A</t>
  </si>
  <si>
    <t>MI/TI*</t>
  </si>
  <si>
    <t>Mi-18M, Ti*-17M, 13M</t>
  </si>
  <si>
    <t>4+1+1</t>
  </si>
  <si>
    <t>Ti-18M, 13M</t>
  </si>
  <si>
    <t>Ti*-19M, 14M, 13M</t>
  </si>
  <si>
    <t>14+1+2</t>
  </si>
  <si>
    <t>SI*/TI*</t>
  </si>
  <si>
    <t>Ti-17M,14M, Ti*-13M</t>
  </si>
  <si>
    <t>2+1+1</t>
  </si>
  <si>
    <t>SI-18A, SI-19A</t>
  </si>
  <si>
    <t>2+33</t>
  </si>
  <si>
    <t>SI-18B</t>
  </si>
  <si>
    <t>Mi-18A</t>
  </si>
  <si>
    <t>SI-18A</t>
  </si>
  <si>
    <t>Mi-17A</t>
  </si>
  <si>
    <t>Multimedia Animasi II / Multimedia Lanjut</t>
  </si>
  <si>
    <t>TI-16C, 13C</t>
  </si>
  <si>
    <t>9+1</t>
  </si>
  <si>
    <t>Si-19M</t>
  </si>
  <si>
    <t>TI-18C, 19C</t>
  </si>
  <si>
    <t>Si-18M</t>
  </si>
  <si>
    <t>SI-16A</t>
  </si>
  <si>
    <t>Si-18M,Ti*-13M</t>
  </si>
  <si>
    <t>26+1</t>
  </si>
  <si>
    <t>TI-19C, 18C</t>
  </si>
  <si>
    <t>25+1</t>
  </si>
  <si>
    <t>Ti*-18B</t>
  </si>
  <si>
    <t>Matematika Komputasi/Mat Diskret</t>
  </si>
  <si>
    <t>SI-16A, 17A</t>
  </si>
  <si>
    <t>SI-16B, 17B</t>
  </si>
  <si>
    <t>SI-16C</t>
  </si>
  <si>
    <t>1+29</t>
  </si>
  <si>
    <t>SI-16B, 17B, SI-16C</t>
  </si>
  <si>
    <t>2+10+11</t>
  </si>
  <si>
    <t>Aplikasi Perkantoran (Praktek) / Paket Prog Komputer</t>
  </si>
  <si>
    <t>TI-18A, Ti*-16B</t>
  </si>
  <si>
    <t>7+1</t>
  </si>
  <si>
    <t>Pemrograman Web II (Teori)/Desain Web II</t>
  </si>
  <si>
    <t>Ti*17B, 16A,16C</t>
  </si>
  <si>
    <t>2+13+1</t>
  </si>
  <si>
    <t>TI-17A, 16A</t>
  </si>
  <si>
    <t>TI-14C, 17C, 16C</t>
  </si>
  <si>
    <t>1+15</t>
  </si>
  <si>
    <t>2+23+2</t>
  </si>
  <si>
    <t>SI-15A, 16A, 17A</t>
  </si>
  <si>
    <t>SI-15B, 16B, 17B,  SI-16C</t>
  </si>
  <si>
    <t>1+2+7+1</t>
  </si>
  <si>
    <t>1+3+0</t>
  </si>
  <si>
    <t>SI-15B, 16B</t>
  </si>
  <si>
    <t>TI-15B, 17B, 16B</t>
  </si>
  <si>
    <t>1+13+23</t>
  </si>
  <si>
    <t>1+24+2</t>
  </si>
  <si>
    <t>TI-14C, Ti*-16C</t>
  </si>
  <si>
    <t>SI-13A, 16A, 17A</t>
  </si>
  <si>
    <t>SI-13A, 16A</t>
  </si>
  <si>
    <t>2+18</t>
  </si>
  <si>
    <t>Mi-18A/KA-18A</t>
  </si>
  <si>
    <t xml:space="preserve">Multimedia Lanjut (Praktek) / Multimedia Dasar </t>
  </si>
  <si>
    <t>KA-18A</t>
  </si>
  <si>
    <t>KA-17A</t>
  </si>
  <si>
    <t>KA-17A, 18A</t>
  </si>
  <si>
    <t>Si-16M,15M,13M</t>
  </si>
  <si>
    <t>10+3+3</t>
  </si>
  <si>
    <t>Si-17M,15M,14M ,13M</t>
  </si>
  <si>
    <t>Si-17M,15M,14M,13M</t>
  </si>
  <si>
    <t>19+3+1+3</t>
  </si>
  <si>
    <t>S1-7M,15M,13M</t>
  </si>
  <si>
    <t>20+2+5</t>
  </si>
  <si>
    <t>Si-18M,13M</t>
  </si>
  <si>
    <t>22+1</t>
  </si>
  <si>
    <t>6+1</t>
  </si>
  <si>
    <t>Mi-17A, KA-17A</t>
  </si>
  <si>
    <t>Ka-19A</t>
  </si>
  <si>
    <t>Ka-19M</t>
  </si>
  <si>
    <t>2+2</t>
  </si>
  <si>
    <t>Mi-19M, Ka-19M</t>
  </si>
  <si>
    <t>4+3</t>
  </si>
  <si>
    <t>Mi-18M, Ka-18M</t>
  </si>
  <si>
    <t>3+3</t>
  </si>
  <si>
    <t>Mi-18M, ka-18M</t>
  </si>
  <si>
    <t>Ka-18M</t>
  </si>
  <si>
    <t>KA-17A,KA-18A</t>
  </si>
  <si>
    <t>1+3+2</t>
  </si>
  <si>
    <t>Ka-14M, Ka-18M, Ka-17M</t>
  </si>
  <si>
    <t>Ka-17A, Ka-17M</t>
  </si>
  <si>
    <t>4+1+1+2</t>
  </si>
  <si>
    <t>Mi-17M, Ka-14M, Ka-18M, Ka-17M</t>
  </si>
  <si>
    <t>Ka-14M, Ka-17M</t>
  </si>
  <si>
    <t>Ka-18A</t>
  </si>
  <si>
    <t>2+7</t>
  </si>
  <si>
    <t>TI-16A, 18A</t>
  </si>
  <si>
    <t>TI-19A, 17A</t>
  </si>
  <si>
    <t>2+26</t>
  </si>
  <si>
    <t>1+13+1</t>
  </si>
  <si>
    <t>TI-17A, 19A, 16A</t>
  </si>
  <si>
    <t>Ti*-19A, Ti16A</t>
  </si>
  <si>
    <t>3+7+2+2</t>
  </si>
  <si>
    <t>TI-19A, 18A, 17A, 16A</t>
  </si>
  <si>
    <t>TI-18A, 16B</t>
  </si>
  <si>
    <t>27+7+1</t>
  </si>
  <si>
    <t>Ti*-18C, Ti-18A, 16A</t>
  </si>
  <si>
    <t>Interpersonal Skill &amp; Bimbingan karier</t>
  </si>
  <si>
    <t>4+4</t>
  </si>
  <si>
    <t>Mi-17M, 18M</t>
  </si>
  <si>
    <t>1+1+4</t>
  </si>
  <si>
    <t>Ti*-18M, Ti-18M, Mi-18M</t>
  </si>
  <si>
    <t>TI*/TI/MI</t>
  </si>
  <si>
    <t>5+9+0</t>
  </si>
  <si>
    <t>Mi-19A,Mi-18A/KA-18A</t>
  </si>
  <si>
    <t>5+11+1</t>
  </si>
  <si>
    <t>Mi-19A, Mi-18A, Ti*-16B</t>
  </si>
  <si>
    <t>6+4</t>
  </si>
  <si>
    <t>Mi-17A,Mi-17M</t>
  </si>
  <si>
    <t>5+1</t>
  </si>
  <si>
    <t>Si-19M, 18M</t>
  </si>
  <si>
    <t>5+2</t>
  </si>
  <si>
    <t>Si*-18M</t>
  </si>
  <si>
    <t>Si*-18M, Si-16M,15M,Ti*-13M,13M</t>
  </si>
  <si>
    <t>19+4+2+1+2</t>
  </si>
  <si>
    <t>7+20+3+3</t>
  </si>
  <si>
    <t>Si*-17M, Si-16M,15M,13M</t>
  </si>
  <si>
    <t>4+1+2+2+1</t>
  </si>
  <si>
    <t>Pemrograman Basis Data (Teori)/ Pemrog. Database I (Teori)</t>
  </si>
  <si>
    <t>23+1</t>
  </si>
  <si>
    <t>Si-18M, 16M</t>
  </si>
  <si>
    <t>20+3+3+2</t>
  </si>
  <si>
    <t>Si-17M,15M,13M, 16M</t>
  </si>
  <si>
    <t>Si-17M,16M, 15M,13M</t>
  </si>
  <si>
    <t>9+2+3+2</t>
  </si>
  <si>
    <t>Si-17M,16M, 15M,14M,13M</t>
  </si>
  <si>
    <t>20+2+2+1+2</t>
  </si>
  <si>
    <t>Si-17M,16M,15M,13M</t>
  </si>
  <si>
    <t>19+2+2+3</t>
  </si>
  <si>
    <t>Si-17M,16M,15M,14M,13M</t>
  </si>
  <si>
    <t>20+2+2+1+3</t>
  </si>
  <si>
    <t>Si-13M, 17M, 16M, 15M</t>
  </si>
  <si>
    <t>2+20+3+2</t>
  </si>
  <si>
    <t>20+3+2</t>
  </si>
  <si>
    <t>Si-16M,13M, 15M</t>
  </si>
  <si>
    <t>1+1+22+4</t>
  </si>
  <si>
    <t>Si*-14M, 15M, Si-18M,Mi-18M</t>
  </si>
  <si>
    <t>SI*-14M</t>
  </si>
  <si>
    <t>Paket Program Akuntansi (Praktek) / PPA/MYOB</t>
  </si>
  <si>
    <t>Akuntansi / Dasar Akuntansi</t>
  </si>
  <si>
    <t>5+1+1</t>
  </si>
  <si>
    <t>Si-19M, 18M, 13M</t>
  </si>
  <si>
    <t>Si-19M, 13M</t>
  </si>
  <si>
    <t xml:space="preserve">Aplikasi Perkantoran (Praktek) / PPN </t>
  </si>
  <si>
    <t>2+1+2</t>
  </si>
  <si>
    <t>Ti-18M, Ka-14M, Si*-13M</t>
  </si>
  <si>
    <t>TI/KA/SI*</t>
  </si>
  <si>
    <t>Si*-19A, 18B</t>
  </si>
  <si>
    <t>33+1</t>
  </si>
  <si>
    <t>1+2+31+1+1</t>
  </si>
  <si>
    <t>TI-13A, 16A, 17A, Ti*-16A, Si*-17A</t>
  </si>
  <si>
    <t>26+2</t>
  </si>
  <si>
    <t>TI-16A, Si*-13A</t>
  </si>
  <si>
    <t>Kecerdasan Buatan II / Kecerdasan Buatan</t>
  </si>
  <si>
    <t>1+16+2</t>
  </si>
  <si>
    <t>SI-16A, 17A, Si*-13A</t>
  </si>
  <si>
    <t>TI-19C1, C2, 18C</t>
  </si>
  <si>
    <t>13+13+3</t>
  </si>
  <si>
    <t>SI-18B, SI-19A1, A2</t>
  </si>
  <si>
    <t>1+15+17</t>
  </si>
  <si>
    <t>SI-18B, SI-19A</t>
  </si>
  <si>
    <t>SI-15B, 16B, 16C</t>
  </si>
  <si>
    <t>TI-14A, 19A</t>
  </si>
  <si>
    <t>SI-8B, SI-19A</t>
  </si>
  <si>
    <t>1+33</t>
  </si>
  <si>
    <t>Ti*-17M</t>
  </si>
  <si>
    <t>15+3+5</t>
  </si>
  <si>
    <t>TI- 17B</t>
  </si>
  <si>
    <t>TI-17C</t>
  </si>
  <si>
    <t>TI-14B, 17B</t>
  </si>
  <si>
    <t>1+31</t>
  </si>
  <si>
    <t>Ti*-17C, Ti-16AB</t>
  </si>
  <si>
    <t>24+1+1</t>
  </si>
  <si>
    <t>12+2+4+1</t>
  </si>
  <si>
    <t>12+3+4+1</t>
  </si>
  <si>
    <t>TI-17B</t>
  </si>
  <si>
    <t>SI- 17A</t>
  </si>
  <si>
    <t>SI-15B, 17B</t>
  </si>
  <si>
    <t>8+24</t>
  </si>
  <si>
    <t>Ti*17A, Si*-13A</t>
  </si>
  <si>
    <t>29+1</t>
  </si>
  <si>
    <t>Multimedia Animasi II (Praktek)</t>
  </si>
  <si>
    <t>SI-15B, 16B,18B</t>
  </si>
  <si>
    <t>1+7+3</t>
  </si>
  <si>
    <t>Ti*-18M, 13M</t>
  </si>
  <si>
    <t>28 + 1</t>
  </si>
  <si>
    <t>SI-19A</t>
  </si>
  <si>
    <t>1+30</t>
  </si>
  <si>
    <t>TI-13C, 17C</t>
  </si>
  <si>
    <t>SI-16B</t>
  </si>
  <si>
    <t>Ti*-17M, 15M, 14M,13M Si*-14M</t>
  </si>
  <si>
    <t>12+1+3+4+1</t>
  </si>
  <si>
    <t>Ti*-18A</t>
  </si>
  <si>
    <t>SI-17B</t>
  </si>
  <si>
    <t>TI-14A, 17A</t>
  </si>
  <si>
    <t>1+14+1</t>
  </si>
  <si>
    <t>Ti*-16B, 17B, TI-17C</t>
  </si>
  <si>
    <t>12+3+5+3</t>
  </si>
  <si>
    <t>SI</t>
  </si>
  <si>
    <t>SI-18B+Mi-18A</t>
  </si>
  <si>
    <t>24+11</t>
  </si>
  <si>
    <t>SI-17A</t>
  </si>
  <si>
    <t>TI- 17A, 19A, 18A</t>
  </si>
  <si>
    <t>1+26+2</t>
  </si>
  <si>
    <t>TI-16B, 18B</t>
  </si>
  <si>
    <t>1+20</t>
  </si>
  <si>
    <t>TI-13C, 18C</t>
  </si>
  <si>
    <t>TI-13A, 17A, TI-14C</t>
  </si>
  <si>
    <t>1+16+1</t>
  </si>
  <si>
    <t>1+28</t>
  </si>
  <si>
    <t>1+3</t>
  </si>
  <si>
    <t>Ti*-14M, 13M</t>
  </si>
  <si>
    <t>TI-14C, 19C</t>
  </si>
  <si>
    <t>2+24</t>
  </si>
  <si>
    <t>SI-17A, 18A</t>
  </si>
  <si>
    <t>Mi-18A, Ka-18A</t>
  </si>
  <si>
    <t>18+3+3+1</t>
  </si>
  <si>
    <t>27+2</t>
  </si>
  <si>
    <t>TI-19B, 17B, 16B</t>
  </si>
  <si>
    <t>26+2+1</t>
  </si>
  <si>
    <t>TI-13C, 14C, 17C</t>
  </si>
  <si>
    <t>1+1+24</t>
  </si>
  <si>
    <t>12+2+2+2</t>
  </si>
  <si>
    <t>Si*-16M, 13M</t>
  </si>
  <si>
    <t>SI-18A, 17B</t>
  </si>
  <si>
    <t>11+10</t>
  </si>
  <si>
    <t>SI-18B, TI*-17B, Ti*-16C</t>
  </si>
  <si>
    <t>2+1+9</t>
  </si>
  <si>
    <t>18 Nov.</t>
  </si>
  <si>
    <t>20 Nov.</t>
  </si>
  <si>
    <t>Si-15M</t>
  </si>
  <si>
    <t>Si*-17M</t>
  </si>
  <si>
    <t>Si*-16M,15M</t>
  </si>
  <si>
    <t>20+4</t>
  </si>
  <si>
    <t>2+30</t>
  </si>
  <si>
    <t>TI-17A, 18A</t>
  </si>
  <si>
    <t>Si*-18A</t>
  </si>
  <si>
    <t>SI-16B, SI-16C</t>
  </si>
  <si>
    <t>3+2</t>
  </si>
  <si>
    <t xml:space="preserve">SI-18B, SI-19A </t>
  </si>
  <si>
    <t>TI-17B, Si*-16B</t>
  </si>
  <si>
    <t>0+1</t>
  </si>
  <si>
    <t>Si*-13A</t>
  </si>
  <si>
    <t>2+1+1+23</t>
  </si>
  <si>
    <t>SI-13A, 15A, 16A, 17A</t>
  </si>
  <si>
    <t>SI-18A, Mi-18A</t>
  </si>
  <si>
    <t>SI*/KA</t>
  </si>
  <si>
    <t>24+3</t>
  </si>
  <si>
    <t>SI-18B, Ka-18A</t>
  </si>
  <si>
    <t>Ti*-19A, Ka-18A, Si*-17A</t>
  </si>
  <si>
    <t>TI*/KA/SI*</t>
  </si>
  <si>
    <t>Mi-17M, Ti-18M</t>
  </si>
  <si>
    <t>KA/ SI*</t>
  </si>
  <si>
    <t>Ka-14M, 18M, 17M, Si*-16M</t>
  </si>
  <si>
    <t>1+25+1</t>
  </si>
  <si>
    <t>TI-18A, TI-19B, 16B</t>
  </si>
  <si>
    <t>Si*-19M, Ti-19M</t>
  </si>
  <si>
    <t>Mi-19M,Ka-19M</t>
  </si>
  <si>
    <t>Ti*-19B1, B2, 18B</t>
  </si>
  <si>
    <t>12+12+1</t>
  </si>
  <si>
    <t>TI*-B</t>
  </si>
  <si>
    <t>C11</t>
  </si>
  <si>
    <t>13.00 - 15.30</t>
  </si>
  <si>
    <t>16.00 - 18.00</t>
  </si>
  <si>
    <t>Si-17M</t>
  </si>
  <si>
    <t>6+1+1+2</t>
  </si>
  <si>
    <t>1+14</t>
  </si>
  <si>
    <t>14.00 - 16.00</t>
  </si>
  <si>
    <t>11+4</t>
  </si>
  <si>
    <t>Mi-18A, 18M</t>
  </si>
  <si>
    <t>Ti*-16M, 14M, 13M</t>
  </si>
  <si>
    <t>PAGI</t>
  </si>
  <si>
    <t>SORE</t>
  </si>
  <si>
    <t>6.</t>
  </si>
  <si>
    <t>dosen</t>
  </si>
  <si>
    <t>Surakarta, 29 Oktober   2019</t>
  </si>
  <si>
    <t xml:space="preserve">Tanggal  4 s/d  20 Nopember 2019 </t>
  </si>
  <si>
    <t>Penguji/Pengampu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</si>
</sst>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/>
      <sz val="11"/>
      <name val="Times New Roman"/>
      <family val="1"/>
    </font>
    <font>
      <b/>
      <sz val="9"/>
      <name val="Terminal"/>
      <family val="3"/>
      <charset val="255"/>
    </font>
    <font>
      <b/>
      <sz val="10"/>
      <name val="Arial"/>
      <family val="2"/>
    </font>
    <font>
      <b/>
      <sz val="20"/>
      <name val="Calligrapher"/>
    </font>
    <font>
      <b/>
      <sz val="16"/>
      <name val="Tahoma"/>
      <family val="2"/>
    </font>
    <font>
      <b/>
      <sz val="13.5"/>
      <name val="Tahoma"/>
      <family val="2"/>
    </font>
    <font>
      <b/>
      <sz val="12"/>
      <name val="System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3.5"/>
      <name val="Terminal"/>
      <family val="3"/>
      <charset val="255"/>
    </font>
    <font>
      <i/>
      <sz val="11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24"/>
      <name val="Calligrapher"/>
    </font>
    <font>
      <b/>
      <sz val="12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  <font>
      <b/>
      <i/>
      <sz val="14"/>
      <name val="Times New Roman"/>
      <family val="1"/>
    </font>
    <font>
      <b/>
      <sz val="12"/>
      <color theme="3" tint="-0.249977111117893"/>
      <name val="Arial"/>
      <family val="2"/>
    </font>
    <font>
      <b/>
      <i/>
      <sz val="14"/>
      <color theme="3" tint="-0.249977111117893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Calibri"/>
      <family val="2"/>
      <scheme val="minor"/>
    </font>
    <font>
      <sz val="14"/>
      <name val="Calibri"/>
      <family val="2"/>
      <charset val="1"/>
      <scheme val="minor"/>
    </font>
    <font>
      <sz val="11"/>
      <color rgb="FF0000FF"/>
      <name val="Times New Roman"/>
      <family val="1"/>
    </font>
    <font>
      <b/>
      <sz val="16"/>
      <name val="Times New Roman"/>
      <family val="1"/>
    </font>
    <font>
      <i/>
      <u/>
      <sz val="10"/>
      <name val="Arial"/>
      <family val="2"/>
    </font>
    <font>
      <b/>
      <i/>
      <u/>
      <sz val="10"/>
      <name val="Arial"/>
      <family val="2"/>
    </font>
    <font>
      <b/>
      <sz val="18"/>
      <name val="System"/>
      <family val="2"/>
    </font>
    <font>
      <sz val="11"/>
      <color theme="1"/>
      <name val="Calibri"/>
      <family val="2"/>
      <charset val="1"/>
      <scheme val="minor"/>
    </font>
    <font>
      <sz val="14"/>
      <color rgb="FF0000FF"/>
      <name val="Arial"/>
      <family val="2"/>
    </font>
    <font>
      <sz val="14"/>
      <color rgb="FF0000FF"/>
      <name val="Times New Roman"/>
      <family val="1"/>
    </font>
    <font>
      <b/>
      <sz val="16"/>
      <name val="Terminal"/>
      <family val="3"/>
      <charset val="255"/>
    </font>
    <font>
      <b/>
      <sz val="20"/>
      <color rgb="FFFF0000"/>
      <name val="Terminal"/>
      <family val="3"/>
      <charset val="255"/>
    </font>
    <font>
      <i/>
      <sz val="10"/>
      <name val="Arial"/>
      <family val="2"/>
    </font>
    <font>
      <sz val="14"/>
      <color rgb="FF0000FF"/>
      <name val="Calibri"/>
      <family val="2"/>
      <scheme val="minor"/>
    </font>
    <font>
      <sz val="12"/>
      <color rgb="FF0000FF"/>
      <name val="Arial"/>
      <family val="2"/>
    </font>
    <font>
      <b/>
      <sz val="11"/>
      <color rgb="FFFF0000"/>
      <name val="Times New Roman"/>
      <family val="1"/>
    </font>
    <font>
      <b/>
      <sz val="14"/>
      <color rgb="FFFF0000"/>
      <name val="Arial"/>
      <family val="2"/>
    </font>
    <font>
      <sz val="11"/>
      <color rgb="FFFF0000"/>
      <name val="Times New Roman"/>
      <family val="1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medium">
        <color indexed="64"/>
      </right>
      <top/>
      <bottom style="double">
        <color theme="1"/>
      </bottom>
      <diagonal/>
    </border>
    <border>
      <left style="medium">
        <color indexed="64"/>
      </left>
      <right/>
      <top style="double">
        <color theme="1"/>
      </top>
      <bottom/>
      <diagonal/>
    </border>
    <border>
      <left style="thin">
        <color indexed="64"/>
      </left>
      <right/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theme="1"/>
      </top>
      <bottom/>
      <diagonal/>
    </border>
    <border>
      <left/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 style="medium">
        <color indexed="64"/>
      </right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45" fillId="0" borderId="0"/>
  </cellStyleXfs>
  <cellXfs count="59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9" xfId="0" applyBorder="1"/>
    <xf numFmtId="0" fontId="2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0" fillId="2" borderId="0" xfId="0" applyFill="1"/>
    <xf numFmtId="0" fontId="8" fillId="0" borderId="0" xfId="0" applyFont="1" applyBorder="1" applyAlignment="1">
      <alignment horizontal="center" vertical="center"/>
    </xf>
    <xf numFmtId="0" fontId="0" fillId="0" borderId="0" xfId="0" applyFill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14" fillId="0" borderId="0" xfId="0" applyFont="1"/>
    <xf numFmtId="14" fontId="3" fillId="0" borderId="7" xfId="0" quotePrefix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4" fontId="3" fillId="0" borderId="0" xfId="0" quotePrefix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14" fontId="4" fillId="0" borderId="7" xfId="0" quotePrefix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4" fontId="4" fillId="0" borderId="0" xfId="0" quotePrefix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0" fillId="0" borderId="0" xfId="0" applyFill="1" applyBorder="1"/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4" fillId="2" borderId="20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14" fillId="2" borderId="19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3" fillId="0" borderId="11" xfId="0" quotePrefix="1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14" fillId="0" borderId="9" xfId="0" applyFont="1" applyFill="1" applyBorder="1" applyAlignment="1">
      <alignment horizontal="left"/>
    </xf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25" fillId="0" borderId="0" xfId="0" quotePrefix="1" applyFont="1" applyAlignment="1">
      <alignment vertical="center"/>
    </xf>
    <xf numFmtId="0" fontId="2" fillId="0" borderId="0" xfId="0" applyFont="1"/>
    <xf numFmtId="14" fontId="3" fillId="0" borderId="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4" fillId="0" borderId="11" xfId="0" quotePrefix="1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/>
    </xf>
    <xf numFmtId="0" fontId="1" fillId="0" borderId="0" xfId="0" quotePrefix="1" applyFont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0" xfId="0" applyFont="1" applyFill="1"/>
    <xf numFmtId="0" fontId="1" fillId="0" borderId="10" xfId="0" applyFont="1" applyBorder="1"/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5" xfId="0" applyFont="1" applyBorder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1" xfId="0" applyFont="1" applyBorder="1"/>
    <xf numFmtId="0" fontId="1" fillId="0" borderId="38" xfId="0" applyFont="1" applyBorder="1" applyAlignment="1">
      <alignment horizontal="center"/>
    </xf>
    <xf numFmtId="0" fontId="1" fillId="0" borderId="33" xfId="0" applyFont="1" applyBorder="1"/>
    <xf numFmtId="0" fontId="1" fillId="0" borderId="3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/>
    </xf>
    <xf numFmtId="0" fontId="1" fillId="0" borderId="42" xfId="0" applyFont="1" applyBorder="1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7" fillId="0" borderId="3" xfId="0" applyFont="1" applyBorder="1" applyAlignment="1">
      <alignment horizontal="left" vertical="top"/>
    </xf>
    <xf numFmtId="0" fontId="21" fillId="0" borderId="3" xfId="0" applyFont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4" fontId="11" fillId="0" borderId="1" xfId="0" quotePrefix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0" fillId="3" borderId="9" xfId="0" applyFill="1" applyBorder="1"/>
    <xf numFmtId="0" fontId="19" fillId="0" borderId="9" xfId="0" applyFont="1" applyBorder="1" applyAlignment="1">
      <alignment horizontal="center"/>
    </xf>
    <xf numFmtId="0" fontId="1" fillId="0" borderId="9" xfId="0" applyFont="1" applyFill="1" applyBorder="1"/>
    <xf numFmtId="2" fontId="1" fillId="4" borderId="9" xfId="0" applyNumberFormat="1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0" fillId="0" borderId="9" xfId="0" quotePrefix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21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0" xfId="0" quotePrefix="1" applyFont="1" applyBorder="1"/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1" fillId="0" borderId="48" xfId="0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0" xfId="0" applyFont="1" applyBorder="1"/>
    <xf numFmtId="0" fontId="1" fillId="0" borderId="6" xfId="0" applyFont="1" applyBorder="1"/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" fillId="0" borderId="0" xfId="0" applyFont="1" applyFill="1" applyBorder="1"/>
    <xf numFmtId="0" fontId="14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/>
    </xf>
    <xf numFmtId="0" fontId="33" fillId="0" borderId="56" xfId="0" applyFont="1" applyBorder="1" applyAlignment="1">
      <alignment horizontal="left"/>
    </xf>
    <xf numFmtId="0" fontId="33" fillId="0" borderId="61" xfId="0" applyFont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8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3" fillId="0" borderId="56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33" fillId="0" borderId="61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6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1" fillId="0" borderId="30" xfId="0" applyFont="1" applyBorder="1"/>
    <xf numFmtId="0" fontId="8" fillId="0" borderId="4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4" fillId="0" borderId="4" xfId="0" quotePrefix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/>
    </xf>
    <xf numFmtId="0" fontId="33" fillId="0" borderId="35" xfId="0" applyFont="1" applyBorder="1" applyAlignment="1">
      <alignment horizontal="left"/>
    </xf>
    <xf numFmtId="0" fontId="1" fillId="0" borderId="9" xfId="0" applyFont="1" applyFill="1" applyBorder="1" applyAlignment="1">
      <alignment horizontal="left" vertical="center"/>
    </xf>
    <xf numFmtId="0" fontId="26" fillId="2" borderId="29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3" borderId="9" xfId="0" quotePrefix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22" fillId="0" borderId="9" xfId="0" quotePrefix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29" fillId="0" borderId="53" xfId="0" applyFont="1" applyFill="1" applyBorder="1" applyAlignment="1"/>
    <xf numFmtId="0" fontId="29" fillId="0" borderId="54" xfId="0" applyFont="1" applyFill="1" applyBorder="1" applyAlignment="1"/>
    <xf numFmtId="0" fontId="29" fillId="0" borderId="55" xfId="0" applyFont="1" applyFill="1" applyBorder="1" applyAlignment="1"/>
    <xf numFmtId="0" fontId="3" fillId="0" borderId="58" xfId="0" applyFont="1" applyFill="1" applyBorder="1" applyAlignment="1">
      <alignment vertical="center"/>
    </xf>
    <xf numFmtId="0" fontId="29" fillId="0" borderId="59" xfId="0" applyFont="1" applyFill="1" applyBorder="1" applyAlignment="1"/>
    <xf numFmtId="0" fontId="29" fillId="0" borderId="58" xfId="0" applyFont="1" applyFill="1" applyBorder="1" applyAlignment="1"/>
    <xf numFmtId="0" fontId="29" fillId="0" borderId="60" xfId="0" applyFont="1" applyFill="1" applyBorder="1" applyAlignment="1"/>
    <xf numFmtId="0" fontId="3" fillId="0" borderId="53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0" fontId="0" fillId="0" borderId="0" xfId="0" applyFont="1" applyFill="1"/>
    <xf numFmtId="0" fontId="3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29" fillId="0" borderId="5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29" fillId="0" borderId="63" xfId="0" applyFont="1" applyFill="1" applyBorder="1" applyAlignment="1"/>
    <xf numFmtId="0" fontId="3" fillId="0" borderId="5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29" fillId="0" borderId="2" xfId="0" applyFont="1" applyFill="1" applyBorder="1" applyAlignment="1"/>
    <xf numFmtId="0" fontId="29" fillId="0" borderId="1" xfId="0" applyFont="1" applyFill="1" applyBorder="1" applyAlignment="1"/>
    <xf numFmtId="0" fontId="29" fillId="0" borderId="16" xfId="0" applyFont="1" applyFill="1" applyBorder="1" applyAlignment="1"/>
    <xf numFmtId="0" fontId="29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9" fillId="0" borderId="53" xfId="0" applyFont="1" applyFill="1" applyBorder="1" applyAlignment="1">
      <alignment horizontal="left"/>
    </xf>
    <xf numFmtId="0" fontId="29" fillId="0" borderId="59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35" fillId="4" borderId="3" xfId="0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9" fillId="0" borderId="35" xfId="0" applyFont="1" applyFill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9" fillId="0" borderId="7" xfId="0" applyFont="1" applyFill="1" applyBorder="1" applyAlignment="1"/>
    <xf numFmtId="0" fontId="29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29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1" fillId="0" borderId="64" xfId="0" applyFont="1" applyFill="1" applyBorder="1" applyAlignment="1">
      <alignment vertical="center"/>
    </xf>
    <xf numFmtId="0" fontId="48" fillId="0" borderId="3" xfId="0" applyFont="1" applyFill="1" applyBorder="1" applyAlignment="1">
      <alignment horizontal="center" vertical="center"/>
    </xf>
    <xf numFmtId="2" fontId="36" fillId="0" borderId="65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" fontId="2" fillId="0" borderId="9" xfId="0" applyNumberFormat="1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left" vertical="center" wrapText="1"/>
    </xf>
    <xf numFmtId="1" fontId="31" fillId="0" borderId="0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left" wrapText="1"/>
    </xf>
    <xf numFmtId="0" fontId="53" fillId="0" borderId="4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/>
    </xf>
    <xf numFmtId="0" fontId="55" fillId="0" borderId="4" xfId="0" applyFont="1" applyFill="1" applyBorder="1" applyAlignment="1">
      <alignment horizontal="center" vertical="center"/>
    </xf>
    <xf numFmtId="14" fontId="3" fillId="0" borderId="2" xfId="0" quotePrefix="1" applyNumberFormat="1" applyFont="1" applyFill="1" applyBorder="1" applyAlignment="1">
      <alignment horizontal="center" vertical="center"/>
    </xf>
    <xf numFmtId="14" fontId="27" fillId="4" borderId="2" xfId="0" applyNumberFormat="1" applyFont="1" applyFill="1" applyBorder="1" applyAlignment="1">
      <alignment horizontal="center" vertical="center"/>
    </xf>
    <xf numFmtId="14" fontId="27" fillId="4" borderId="2" xfId="0" quotePrefix="1" applyNumberFormat="1" applyFont="1" applyFill="1" applyBorder="1" applyAlignment="1">
      <alignment horizontal="center" vertical="center"/>
    </xf>
    <xf numFmtId="2" fontId="36" fillId="0" borderId="66" xfId="0" applyNumberFormat="1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left" vertical="center" wrapText="1"/>
    </xf>
    <xf numFmtId="0" fontId="38" fillId="0" borderId="37" xfId="0" applyFont="1" applyFill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" fontId="46" fillId="0" borderId="24" xfId="0" applyNumberFormat="1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 wrapText="1"/>
    </xf>
    <xf numFmtId="2" fontId="36" fillId="0" borderId="9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" fontId="31" fillId="0" borderId="43" xfId="0" applyNumberFormat="1" applyFont="1" applyFill="1" applyBorder="1" applyAlignment="1">
      <alignment horizontal="left" vertical="center"/>
    </xf>
    <xf numFmtId="1" fontId="31" fillId="0" borderId="17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" fontId="31" fillId="0" borderId="1" xfId="0" applyNumberFormat="1" applyFont="1" applyFill="1" applyBorder="1" applyAlignment="1">
      <alignment horizontal="left" vertical="center"/>
    </xf>
    <xf numFmtId="1" fontId="31" fillId="0" borderId="16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4" fontId="3" fillId="5" borderId="2" xfId="0" quotePrefix="1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left" vertical="center"/>
    </xf>
    <xf numFmtId="0" fontId="51" fillId="0" borderId="43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" fillId="0" borderId="0" xfId="0" applyFont="1" applyBorder="1"/>
    <xf numFmtId="0" fontId="42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/>
    </xf>
    <xf numFmtId="14" fontId="27" fillId="5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22" fillId="0" borderId="4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/>
    </xf>
    <xf numFmtId="14" fontId="27" fillId="5" borderId="2" xfId="0" quotePrefix="1" applyNumberFormat="1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" fontId="31" fillId="0" borderId="43" xfId="0" applyNumberFormat="1" applyFont="1" applyFill="1" applyBorder="1" applyAlignment="1">
      <alignment horizontal="left" vertical="center"/>
    </xf>
    <xf numFmtId="1" fontId="31" fillId="0" borderId="17" xfId="0" applyNumberFormat="1" applyFont="1" applyFill="1" applyBorder="1" applyAlignment="1">
      <alignment horizontal="left" vertical="center"/>
    </xf>
    <xf numFmtId="1" fontId="31" fillId="0" borderId="1" xfId="0" applyNumberFormat="1" applyFont="1" applyFill="1" applyBorder="1" applyAlignment="1">
      <alignment horizontal="left" vertical="center"/>
    </xf>
    <xf numFmtId="1" fontId="31" fillId="0" borderId="16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43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31" fillId="0" borderId="26" xfId="0" applyNumberFormat="1" applyFont="1" applyFill="1" applyBorder="1" applyAlignment="1">
      <alignment horizontal="left" vertical="center"/>
    </xf>
    <xf numFmtId="1" fontId="31" fillId="0" borderId="44" xfId="0" applyNumberFormat="1" applyFont="1" applyFill="1" applyBorder="1" applyAlignment="1">
      <alignment horizontal="left" vertical="center"/>
    </xf>
    <xf numFmtId="0" fontId="32" fillId="2" borderId="43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/>
    </xf>
    <xf numFmtId="0" fontId="38" fillId="0" borderId="44" xfId="0" applyFont="1" applyFill="1" applyBorder="1" applyAlignment="1">
      <alignment horizontal="left" vertical="center"/>
    </xf>
    <xf numFmtId="0" fontId="35" fillId="4" borderId="43" xfId="0" applyFont="1" applyFill="1" applyBorder="1" applyAlignment="1">
      <alignment horizontal="center" vertical="center"/>
    </xf>
    <xf numFmtId="0" fontId="35" fillId="4" borderId="26" xfId="0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left" vertical="center" wrapText="1"/>
    </xf>
    <xf numFmtId="1" fontId="7" fillId="0" borderId="17" xfId="0" applyNumberFormat="1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left" vertical="center"/>
    </xf>
    <xf numFmtId="1" fontId="7" fillId="0" borderId="34" xfId="0" applyNumberFormat="1" applyFont="1" applyFill="1" applyBorder="1" applyAlignment="1">
      <alignment horizontal="left" vertical="center"/>
    </xf>
    <xf numFmtId="0" fontId="46" fillId="0" borderId="43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left" vertical="center"/>
    </xf>
    <xf numFmtId="0" fontId="38" fillId="0" borderId="43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38" fillId="0" borderId="44" xfId="0" applyFont="1" applyFill="1" applyBorder="1" applyAlignment="1">
      <alignment horizontal="left" vertical="center" wrapText="1"/>
    </xf>
    <xf numFmtId="1" fontId="31" fillId="0" borderId="9" xfId="0" applyNumberFormat="1" applyFont="1" applyFill="1" applyBorder="1" applyAlignment="1">
      <alignment horizontal="left" vertical="center"/>
    </xf>
    <xf numFmtId="0" fontId="38" fillId="0" borderId="43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left" vertical="center"/>
    </xf>
    <xf numFmtId="1" fontId="31" fillId="0" borderId="24" xfId="0" applyNumberFormat="1" applyFont="1" applyFill="1" applyBorder="1" applyAlignment="1">
      <alignment horizontal="left"/>
    </xf>
    <xf numFmtId="1" fontId="31" fillId="0" borderId="34" xfId="0" applyNumberFormat="1" applyFont="1" applyFill="1" applyBorder="1" applyAlignment="1">
      <alignment horizontal="left"/>
    </xf>
    <xf numFmtId="1" fontId="31" fillId="0" borderId="24" xfId="0" applyNumberFormat="1" applyFont="1" applyFill="1" applyBorder="1" applyAlignment="1">
      <alignment horizontal="left" vertical="center"/>
    </xf>
    <xf numFmtId="1" fontId="31" fillId="0" borderId="34" xfId="0" applyNumberFormat="1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1" fontId="31" fillId="0" borderId="43" xfId="0" applyNumberFormat="1" applyFont="1" applyFill="1" applyBorder="1" applyAlignment="1">
      <alignment horizontal="left" vertical="center" wrapText="1"/>
    </xf>
    <xf numFmtId="1" fontId="31" fillId="0" borderId="17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left" vertical="center" wrapText="1"/>
    </xf>
    <xf numFmtId="1" fontId="31" fillId="0" borderId="16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1" fontId="31" fillId="0" borderId="26" xfId="0" applyNumberFormat="1" applyFont="1" applyFill="1" applyBorder="1" applyAlignment="1">
      <alignment horizontal="left" vertical="center" wrapText="1"/>
    </xf>
    <xf numFmtId="1" fontId="31" fillId="0" borderId="44" xfId="0" applyNumberFormat="1" applyFont="1" applyFill="1" applyBorder="1" applyAlignment="1">
      <alignment horizontal="left" vertical="center" wrapText="1"/>
    </xf>
    <xf numFmtId="0" fontId="30" fillId="0" borderId="9" xfId="1" applyFont="1" applyFill="1" applyBorder="1" applyAlignment="1">
      <alignment horizontal="left" vertical="center"/>
    </xf>
    <xf numFmtId="14" fontId="27" fillId="5" borderId="2" xfId="0" applyNumberFormat="1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0" fillId="0" borderId="26" xfId="1" applyFont="1" applyFill="1" applyBorder="1" applyAlignment="1">
      <alignment horizontal="left" vertical="center"/>
    </xf>
    <xf numFmtId="0" fontId="30" fillId="0" borderId="44" xfId="1" applyFont="1" applyFill="1" applyBorder="1" applyAlignment="1">
      <alignment horizontal="left" vertical="center"/>
    </xf>
    <xf numFmtId="0" fontId="31" fillId="0" borderId="43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left"/>
    </xf>
    <xf numFmtId="0" fontId="31" fillId="0" borderId="34" xfId="0" applyFont="1" applyFill="1" applyBorder="1" applyAlignment="1">
      <alignment horizontal="left"/>
    </xf>
    <xf numFmtId="1" fontId="46" fillId="0" borderId="43" xfId="0" applyNumberFormat="1" applyFont="1" applyFill="1" applyBorder="1" applyAlignment="1">
      <alignment horizontal="left" vertical="center" wrapText="1"/>
    </xf>
    <xf numFmtId="1" fontId="46" fillId="0" borderId="1" xfId="0" applyNumberFormat="1" applyFont="1" applyFill="1" applyBorder="1" applyAlignment="1">
      <alignment horizontal="left" vertical="center" wrapText="1"/>
    </xf>
    <xf numFmtId="1" fontId="46" fillId="0" borderId="26" xfId="0" applyNumberFormat="1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left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left" vertical="center"/>
    </xf>
    <xf numFmtId="0" fontId="31" fillId="0" borderId="51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/>
    </xf>
    <xf numFmtId="1" fontId="47" fillId="0" borderId="43" xfId="0" applyNumberFormat="1" applyFont="1" applyFill="1" applyBorder="1" applyAlignment="1">
      <alignment horizontal="left" vertical="center"/>
    </xf>
    <xf numFmtId="1" fontId="47" fillId="0" borderId="1" xfId="0" applyNumberFormat="1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left" vertical="center"/>
    </xf>
    <xf numFmtId="0" fontId="47" fillId="0" borderId="43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51" fillId="0" borderId="43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/>
    </xf>
    <xf numFmtId="0" fontId="51" fillId="0" borderId="26" xfId="0" applyFont="1" applyFill="1" applyBorder="1" applyAlignment="1">
      <alignment horizontal="left" vertical="center"/>
    </xf>
    <xf numFmtId="0" fontId="39" fillId="0" borderId="43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4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left" vertical="center" wrapText="1"/>
    </xf>
    <xf numFmtId="0" fontId="38" fillId="0" borderId="34" xfId="0" applyFont="1" applyFill="1" applyBorder="1" applyAlignment="1">
      <alignment horizontal="left" vertical="center" wrapText="1"/>
    </xf>
    <xf numFmtId="1" fontId="46" fillId="0" borderId="9" xfId="0" applyNumberFormat="1" applyFont="1" applyFill="1" applyBorder="1" applyAlignment="1">
      <alignment horizontal="left" vertical="center"/>
    </xf>
    <xf numFmtId="0" fontId="51" fillId="0" borderId="24" xfId="0" applyFont="1" applyFill="1" applyBorder="1" applyAlignment="1">
      <alignment horizontal="left" vertical="center"/>
    </xf>
    <xf numFmtId="0" fontId="51" fillId="0" borderId="34" xfId="0" applyFont="1" applyFill="1" applyBorder="1" applyAlignment="1">
      <alignment horizontal="left" vertical="center"/>
    </xf>
    <xf numFmtId="0" fontId="51" fillId="0" borderId="24" xfId="0" applyFont="1" applyFill="1" applyBorder="1" applyAlignment="1">
      <alignment horizontal="left"/>
    </xf>
    <xf numFmtId="0" fontId="51" fillId="0" borderId="3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22" fillId="0" borderId="9" xfId="0" quotePrefix="1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32" fillId="2" borderId="29" xfId="0" applyFont="1" applyFill="1" applyBorder="1" applyAlignment="1">
      <alignment horizontal="center" vertical="center"/>
    </xf>
    <xf numFmtId="0" fontId="51" fillId="0" borderId="43" xfId="1" applyFont="1" applyFill="1" applyBorder="1" applyAlignment="1">
      <alignment horizontal="left" vertical="center" wrapText="1"/>
    </xf>
    <xf numFmtId="0" fontId="51" fillId="0" borderId="17" xfId="1" applyFont="1" applyFill="1" applyBorder="1" applyAlignment="1">
      <alignment horizontal="left" vertical="center" wrapText="1"/>
    </xf>
    <xf numFmtId="0" fontId="51" fillId="0" borderId="26" xfId="1" applyFont="1" applyFill="1" applyBorder="1" applyAlignment="1">
      <alignment horizontal="left" vertical="center" wrapText="1"/>
    </xf>
    <xf numFmtId="0" fontId="51" fillId="0" borderId="44" xfId="1" applyFont="1" applyFill="1" applyBorder="1" applyAlignment="1">
      <alignment horizontal="left" vertical="center" wrapText="1"/>
    </xf>
    <xf numFmtId="0" fontId="56" fillId="0" borderId="43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26" xfId="0" applyFont="1" applyFill="1" applyBorder="1" applyAlignment="1">
      <alignment horizontal="left" vertical="center" wrapText="1"/>
    </xf>
    <xf numFmtId="0" fontId="56" fillId="0" borderId="44" xfId="0" applyFont="1" applyFill="1" applyBorder="1" applyAlignment="1">
      <alignment horizontal="left" vertical="center" wrapText="1"/>
    </xf>
    <xf numFmtId="1" fontId="7" fillId="0" borderId="43" xfId="0" applyNumberFormat="1" applyFont="1" applyFill="1" applyBorder="1" applyAlignment="1">
      <alignment horizontal="left" vertical="center"/>
    </xf>
    <xf numFmtId="1" fontId="7" fillId="0" borderId="17" xfId="0" applyNumberFormat="1" applyFont="1" applyFill="1" applyBorder="1" applyAlignment="1">
      <alignment horizontal="left" vertical="center"/>
    </xf>
    <xf numFmtId="1" fontId="7" fillId="0" borderId="26" xfId="0" applyNumberFormat="1" applyFont="1" applyFill="1" applyBorder="1" applyAlignment="1">
      <alignment horizontal="left" vertical="center"/>
    </xf>
    <xf numFmtId="1" fontId="7" fillId="0" borderId="44" xfId="0" applyNumberFormat="1" applyFont="1" applyFill="1" applyBorder="1" applyAlignment="1">
      <alignment horizontal="left" vertical="center"/>
    </xf>
    <xf numFmtId="0" fontId="32" fillId="2" borderId="3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left" vertical="center" wrapText="1"/>
    </xf>
    <xf numFmtId="1" fontId="7" fillId="0" borderId="34" xfId="0" applyNumberFormat="1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1" fontId="22" fillId="0" borderId="43" xfId="0" applyNumberFormat="1" applyFont="1" applyFill="1" applyBorder="1" applyAlignment="1">
      <alignment horizontal="left" vertical="center"/>
    </xf>
    <xf numFmtId="1" fontId="22" fillId="0" borderId="17" xfId="0" applyNumberFormat="1" applyFont="1" applyFill="1" applyBorder="1" applyAlignment="1">
      <alignment horizontal="left" vertical="center"/>
    </xf>
    <xf numFmtId="1" fontId="31" fillId="0" borderId="24" xfId="0" applyNumberFormat="1" applyFont="1" applyFill="1" applyBorder="1" applyAlignment="1">
      <alignment horizontal="left" vertical="center" wrapText="1"/>
    </xf>
    <xf numFmtId="1" fontId="31" fillId="0" borderId="34" xfId="0" applyNumberFormat="1" applyFont="1" applyFill="1" applyBorder="1" applyAlignment="1">
      <alignment horizontal="left" vertical="center" wrapText="1"/>
    </xf>
    <xf numFmtId="14" fontId="3" fillId="5" borderId="2" xfId="0" quotePrefix="1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15" fontId="24" fillId="0" borderId="0" xfId="0" quotePrefix="1" applyNumberFormat="1" applyFont="1" applyBorder="1" applyAlignment="1">
      <alignment horizontal="left" vertical="center"/>
    </xf>
    <xf numFmtId="0" fontId="49" fillId="0" borderId="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83"/>
  <sheetViews>
    <sheetView topLeftCell="A4" zoomScale="120" zoomScaleNormal="120" workbookViewId="0">
      <selection activeCell="B48" sqref="B48"/>
    </sheetView>
  </sheetViews>
  <sheetFormatPr defaultRowHeight="12.75"/>
  <cols>
    <col min="2" max="2" width="33.5703125" customWidth="1"/>
    <col min="3" max="3" width="11.7109375" customWidth="1"/>
    <col min="4" max="4" width="12.7109375" customWidth="1"/>
    <col min="5" max="5" width="5.7109375" customWidth="1"/>
    <col min="6" max="6" width="7.28515625" customWidth="1"/>
    <col min="7" max="7" width="9.7109375" customWidth="1"/>
  </cols>
  <sheetData>
    <row r="1" spans="1:9">
      <c r="A1" s="32" t="s">
        <v>29</v>
      </c>
      <c r="B1" s="32" t="s">
        <v>39</v>
      </c>
      <c r="C1" s="46" t="s">
        <v>27</v>
      </c>
      <c r="D1" s="46" t="s">
        <v>28</v>
      </c>
      <c r="F1" s="31" t="s">
        <v>19</v>
      </c>
      <c r="G1" s="31"/>
    </row>
    <row r="2" spans="1:9">
      <c r="A2" s="141">
        <v>1</v>
      </c>
      <c r="B2" s="133" t="s">
        <v>628</v>
      </c>
      <c r="C2" s="224" t="e">
        <f>COUNTIF(#REF!,$A2)</f>
        <v>#REF!</v>
      </c>
      <c r="D2" s="224" t="e">
        <f>COUNTIF(#REF!,$A2)</f>
        <v>#REF!</v>
      </c>
      <c r="E2" s="17"/>
      <c r="F2" s="136" t="e">
        <f>C2+D2</f>
        <v>#REF!</v>
      </c>
      <c r="G2" s="31"/>
      <c r="I2" s="224" t="s">
        <v>209</v>
      </c>
    </row>
    <row r="3" spans="1:9">
      <c r="A3" s="141">
        <v>2</v>
      </c>
      <c r="B3" s="133" t="s">
        <v>70</v>
      </c>
      <c r="C3" s="224" t="e">
        <f>COUNTIF(#REF!,$A3)</f>
        <v>#REF!</v>
      </c>
      <c r="D3" s="224" t="e">
        <f>COUNTIF(#REF!,$A3)</f>
        <v>#REF!</v>
      </c>
      <c r="E3" s="17"/>
      <c r="F3" s="136" t="e">
        <f t="shared" ref="F3:F68" si="0">C3+D3</f>
        <v>#REF!</v>
      </c>
      <c r="G3" s="31"/>
    </row>
    <row r="4" spans="1:9">
      <c r="A4" s="141">
        <v>3</v>
      </c>
      <c r="B4" s="133" t="s">
        <v>628</v>
      </c>
      <c r="C4" s="224" t="e">
        <f>COUNTIF(#REF!,$A4)</f>
        <v>#REF!</v>
      </c>
      <c r="D4" s="224" t="e">
        <f>COUNTIF(#REF!,$A4)</f>
        <v>#REF!</v>
      </c>
      <c r="E4" s="17"/>
      <c r="F4" s="136" t="e">
        <f t="shared" si="0"/>
        <v>#REF!</v>
      </c>
      <c r="G4" s="31"/>
      <c r="I4" s="224" t="s">
        <v>210</v>
      </c>
    </row>
    <row r="5" spans="1:9">
      <c r="A5" s="141">
        <v>4</v>
      </c>
      <c r="B5" s="221" t="s">
        <v>172</v>
      </c>
      <c r="C5" s="224" t="e">
        <f>COUNTIF(#REF!,$A5)</f>
        <v>#REF!</v>
      </c>
      <c r="D5" s="224" t="e">
        <f>COUNTIF(#REF!,$A5)</f>
        <v>#REF!</v>
      </c>
      <c r="E5" s="17"/>
      <c r="F5" s="136" t="e">
        <f t="shared" si="0"/>
        <v>#REF!</v>
      </c>
      <c r="G5" s="31"/>
    </row>
    <row r="6" spans="1:9">
      <c r="A6" s="141">
        <v>5</v>
      </c>
      <c r="B6" s="91" t="s">
        <v>251</v>
      </c>
      <c r="C6" s="224" t="e">
        <f>COUNTIF(#REF!,$A6)</f>
        <v>#REF!</v>
      </c>
      <c r="D6" s="224" t="e">
        <f>COUNTIF(#REF!,$A6)</f>
        <v>#REF!</v>
      </c>
      <c r="E6" s="17"/>
      <c r="F6" s="136" t="e">
        <f t="shared" si="0"/>
        <v>#REF!</v>
      </c>
      <c r="G6" s="31"/>
    </row>
    <row r="7" spans="1:9">
      <c r="A7" s="141">
        <v>6</v>
      </c>
      <c r="B7" s="199" t="s">
        <v>104</v>
      </c>
      <c r="C7" s="224" t="e">
        <f>COUNTIF(#REF!,$A7)</f>
        <v>#REF!</v>
      </c>
      <c r="D7" s="224" t="e">
        <f>COUNTIF(#REF!,$A7)</f>
        <v>#REF!</v>
      </c>
      <c r="E7" s="17"/>
      <c r="F7" s="379" t="e">
        <f t="shared" si="0"/>
        <v>#REF!</v>
      </c>
      <c r="G7" s="380"/>
      <c r="H7" s="24"/>
    </row>
    <row r="8" spans="1:9">
      <c r="A8" s="141">
        <v>7</v>
      </c>
      <c r="B8" s="200" t="s">
        <v>105</v>
      </c>
      <c r="C8" s="224" t="e">
        <f>COUNTIF(#REF!,$A8)</f>
        <v>#REF!</v>
      </c>
      <c r="D8" s="224" t="e">
        <f>COUNTIF(#REF!,$A8)</f>
        <v>#REF!</v>
      </c>
      <c r="E8" s="17"/>
      <c r="F8" s="379" t="e">
        <f t="shared" si="0"/>
        <v>#REF!</v>
      </c>
      <c r="G8" s="380"/>
      <c r="H8" s="24"/>
    </row>
    <row r="9" spans="1:9">
      <c r="A9" s="141">
        <v>8</v>
      </c>
      <c r="B9" s="226" t="s">
        <v>628</v>
      </c>
      <c r="C9" s="224" t="e">
        <f>COUNTIF(#REF!,$A9)</f>
        <v>#REF!</v>
      </c>
      <c r="D9" s="224" t="e">
        <f>COUNTIF(#REF!,$A9)</f>
        <v>#REF!</v>
      </c>
      <c r="E9" s="17"/>
      <c r="F9" s="379" t="e">
        <f t="shared" si="0"/>
        <v>#REF!</v>
      </c>
      <c r="G9" s="380"/>
      <c r="H9" s="24"/>
    </row>
    <row r="10" spans="1:9">
      <c r="A10" s="141">
        <v>9</v>
      </c>
      <c r="B10" s="226" t="s">
        <v>107</v>
      </c>
      <c r="C10" s="224" t="e">
        <f>COUNTIF(#REF!,$A10)</f>
        <v>#REF!</v>
      </c>
      <c r="D10" s="224" t="e">
        <f>COUNTIF(#REF!,$A10)</f>
        <v>#REF!</v>
      </c>
      <c r="E10" s="17"/>
      <c r="F10" s="379" t="e">
        <f t="shared" si="0"/>
        <v>#REF!</v>
      </c>
      <c r="G10" s="380"/>
      <c r="H10" s="24"/>
    </row>
    <row r="11" spans="1:9">
      <c r="A11" s="141">
        <v>10</v>
      </c>
      <c r="B11" s="134" t="s">
        <v>72</v>
      </c>
      <c r="C11" s="224" t="e">
        <f>COUNTIF(#REF!,$A11)</f>
        <v>#REF!</v>
      </c>
      <c r="D11" s="224" t="e">
        <f>COUNTIF(#REF!,$A11)</f>
        <v>#REF!</v>
      </c>
      <c r="E11" s="17"/>
      <c r="F11" s="379" t="e">
        <f t="shared" si="0"/>
        <v>#REF!</v>
      </c>
      <c r="G11" s="380"/>
      <c r="H11" s="24"/>
    </row>
    <row r="12" spans="1:9">
      <c r="A12" s="141">
        <v>11</v>
      </c>
      <c r="B12" s="225" t="s">
        <v>173</v>
      </c>
      <c r="C12" s="224" t="e">
        <f>COUNTIF(#REF!,$A12)</f>
        <v>#REF!</v>
      </c>
      <c r="D12" s="224" t="e">
        <f>COUNTIF(#REF!,$A12)</f>
        <v>#REF!</v>
      </c>
      <c r="E12" s="17"/>
      <c r="F12" s="379" t="e">
        <f t="shared" si="0"/>
        <v>#REF!</v>
      </c>
      <c r="G12" s="380"/>
      <c r="H12" s="24"/>
    </row>
    <row r="13" spans="1:9">
      <c r="A13" s="141">
        <v>12</v>
      </c>
      <c r="B13" s="271" t="s">
        <v>217</v>
      </c>
      <c r="C13" s="224" t="e">
        <f>COUNTIF(#REF!,$A13)</f>
        <v>#REF!</v>
      </c>
      <c r="D13" s="224" t="e">
        <f>COUNTIF(#REF!,$A13)</f>
        <v>#REF!</v>
      </c>
      <c r="E13" s="17"/>
      <c r="F13" s="379" t="e">
        <f t="shared" si="0"/>
        <v>#REF!</v>
      </c>
      <c r="G13" s="380"/>
      <c r="H13" s="24"/>
    </row>
    <row r="14" spans="1:9">
      <c r="A14" s="141">
        <v>13</v>
      </c>
      <c r="B14" s="198" t="s">
        <v>246</v>
      </c>
      <c r="C14" s="224" t="e">
        <f>COUNTIF(#REF!,$A14)</f>
        <v>#REF!</v>
      </c>
      <c r="D14" s="224" t="e">
        <f>COUNTIF(#REF!,$A14)</f>
        <v>#REF!</v>
      </c>
      <c r="E14" s="17"/>
      <c r="F14" s="379" t="e">
        <f t="shared" si="0"/>
        <v>#REF!</v>
      </c>
      <c r="G14" s="380"/>
      <c r="H14" s="24"/>
    </row>
    <row r="15" spans="1:9">
      <c r="A15" s="141">
        <v>14</v>
      </c>
      <c r="B15" s="134" t="s">
        <v>79</v>
      </c>
      <c r="C15" s="224" t="e">
        <f>COUNTIF(#REF!,$A15)</f>
        <v>#REF!</v>
      </c>
      <c r="D15" s="224" t="e">
        <f>COUNTIF(#REF!,$A15)</f>
        <v>#REF!</v>
      </c>
      <c r="E15" s="17"/>
      <c r="F15" s="379" t="e">
        <f t="shared" si="0"/>
        <v>#REF!</v>
      </c>
      <c r="G15" s="380"/>
      <c r="H15" s="24"/>
    </row>
    <row r="16" spans="1:9">
      <c r="A16" s="141">
        <v>15</v>
      </c>
      <c r="B16" s="270" t="s">
        <v>218</v>
      </c>
      <c r="C16" s="224" t="e">
        <f>COUNTIF(#REF!,$A16)</f>
        <v>#REF!</v>
      </c>
      <c r="D16" s="224" t="e">
        <f>COUNTIF(#REF!,$A16)</f>
        <v>#REF!</v>
      </c>
      <c r="E16" s="17"/>
      <c r="F16" s="379" t="e">
        <f t="shared" si="0"/>
        <v>#REF!</v>
      </c>
      <c r="G16" s="380"/>
      <c r="H16" s="24"/>
    </row>
    <row r="17" spans="1:8">
      <c r="A17" s="141">
        <v>16</v>
      </c>
      <c r="B17" s="225" t="s">
        <v>272</v>
      </c>
      <c r="C17" s="224" t="e">
        <f>COUNTIF(#REF!,$A17)</f>
        <v>#REF!</v>
      </c>
      <c r="D17" s="224" t="e">
        <f>COUNTIF(#REF!,$A17)</f>
        <v>#REF!</v>
      </c>
      <c r="E17" s="17"/>
      <c r="F17" s="379" t="e">
        <f t="shared" si="0"/>
        <v>#REF!</v>
      </c>
      <c r="G17" s="380"/>
      <c r="H17" s="24"/>
    </row>
    <row r="18" spans="1:8">
      <c r="A18" s="141">
        <v>17</v>
      </c>
      <c r="B18" s="137" t="s">
        <v>110</v>
      </c>
      <c r="C18" s="224" t="e">
        <f>COUNTIF(#REF!,$A18)</f>
        <v>#REF!</v>
      </c>
      <c r="D18" s="224" t="e">
        <f>COUNTIF(#REF!,$A18)</f>
        <v>#REF!</v>
      </c>
      <c r="E18" s="17"/>
      <c r="F18" s="379" t="e">
        <f t="shared" si="0"/>
        <v>#REF!</v>
      </c>
      <c r="G18" s="380"/>
      <c r="H18" s="24"/>
    </row>
    <row r="19" spans="1:8">
      <c r="A19" s="141">
        <v>18</v>
      </c>
      <c r="B19" s="134" t="s">
        <v>76</v>
      </c>
      <c r="C19" s="224" t="e">
        <f>COUNTIF(#REF!,$A19)</f>
        <v>#REF!</v>
      </c>
      <c r="D19" s="224" t="e">
        <f>COUNTIF(#REF!,$A19)</f>
        <v>#REF!</v>
      </c>
      <c r="E19" s="17"/>
      <c r="F19" s="379" t="e">
        <f t="shared" si="0"/>
        <v>#REF!</v>
      </c>
      <c r="G19" s="380"/>
      <c r="H19" s="24"/>
    </row>
    <row r="20" spans="1:8">
      <c r="A20" s="141">
        <v>19</v>
      </c>
      <c r="B20" s="180" t="s">
        <v>274</v>
      </c>
      <c r="C20" s="224" t="e">
        <f>COUNTIF(#REF!,$A20)</f>
        <v>#REF!</v>
      </c>
      <c r="D20" s="224" t="e">
        <f>COUNTIF(#REF!,$A20)</f>
        <v>#REF!</v>
      </c>
      <c r="E20" s="17"/>
      <c r="F20" s="379" t="e">
        <f t="shared" si="0"/>
        <v>#REF!</v>
      </c>
      <c r="G20" s="380"/>
      <c r="H20" s="24"/>
    </row>
    <row r="21" spans="1:8">
      <c r="A21" s="141">
        <v>20</v>
      </c>
      <c r="B21" s="134" t="s">
        <v>77</v>
      </c>
      <c r="C21" s="224" t="e">
        <f>COUNTIF(#REF!,$A21)</f>
        <v>#REF!</v>
      </c>
      <c r="D21" s="224" t="e">
        <f>COUNTIF(#REF!,$A21)</f>
        <v>#REF!</v>
      </c>
      <c r="E21" s="17"/>
      <c r="F21" s="379" t="e">
        <f t="shared" si="0"/>
        <v>#REF!</v>
      </c>
      <c r="G21" s="380"/>
      <c r="H21" s="24"/>
    </row>
    <row r="22" spans="1:8">
      <c r="A22" s="141">
        <v>21</v>
      </c>
      <c r="B22" s="200" t="s">
        <v>0</v>
      </c>
      <c r="C22" s="224" t="e">
        <f>COUNTIF(#REF!,$A22)</f>
        <v>#REF!</v>
      </c>
      <c r="D22" s="224" t="e">
        <f>COUNTIF(#REF!,$A22)</f>
        <v>#REF!</v>
      </c>
      <c r="E22" s="17"/>
      <c r="F22" s="379" t="e">
        <f t="shared" si="0"/>
        <v>#REF!</v>
      </c>
      <c r="G22" s="380"/>
      <c r="H22" s="24"/>
    </row>
    <row r="23" spans="1:8">
      <c r="A23" s="141">
        <v>22</v>
      </c>
      <c r="B23" s="226" t="s">
        <v>81</v>
      </c>
      <c r="C23" s="224" t="e">
        <f>COUNTIF(#REF!,$A23)</f>
        <v>#REF!</v>
      </c>
      <c r="D23" s="224" t="e">
        <f>COUNTIF(#REF!,$A23)</f>
        <v>#REF!</v>
      </c>
      <c r="E23" s="17"/>
      <c r="F23" s="379" t="e">
        <f t="shared" si="0"/>
        <v>#REF!</v>
      </c>
      <c r="G23" s="380"/>
      <c r="H23" s="24"/>
    </row>
    <row r="24" spans="1:8">
      <c r="A24" s="141">
        <v>23</v>
      </c>
      <c r="B24" s="180" t="s">
        <v>83</v>
      </c>
      <c r="C24" s="224" t="e">
        <f>COUNTIF(#REF!,$A24)</f>
        <v>#REF!</v>
      </c>
      <c r="D24" s="224" t="e">
        <f>COUNTIF(#REF!,$A24)</f>
        <v>#REF!</v>
      </c>
      <c r="E24" s="17"/>
      <c r="F24" s="379" t="e">
        <f t="shared" si="0"/>
        <v>#REF!</v>
      </c>
      <c r="G24" s="380"/>
      <c r="H24" s="24"/>
    </row>
    <row r="25" spans="1:8">
      <c r="A25" s="141">
        <v>24</v>
      </c>
      <c r="B25" s="200" t="s">
        <v>271</v>
      </c>
      <c r="C25" s="224" t="e">
        <f>COUNTIF(#REF!,$A25)</f>
        <v>#REF!</v>
      </c>
      <c r="D25" s="224" t="e">
        <f>COUNTIF(#REF!,$A25)</f>
        <v>#REF!</v>
      </c>
      <c r="E25" s="17"/>
      <c r="F25" s="379" t="e">
        <f t="shared" si="0"/>
        <v>#REF!</v>
      </c>
      <c r="G25" s="380"/>
      <c r="H25" s="24"/>
    </row>
    <row r="26" spans="1:8">
      <c r="A26" s="141">
        <v>25</v>
      </c>
      <c r="B26" s="221" t="s">
        <v>175</v>
      </c>
      <c r="C26" s="224" t="e">
        <f>COUNTIF(#REF!,$A26)</f>
        <v>#REF!</v>
      </c>
      <c r="D26" s="224" t="e">
        <f>COUNTIF(#REF!,$A26)</f>
        <v>#REF!</v>
      </c>
      <c r="E26" s="17"/>
      <c r="F26" s="379" t="e">
        <f t="shared" si="0"/>
        <v>#REF!</v>
      </c>
      <c r="G26" s="380"/>
      <c r="H26" s="24"/>
    </row>
    <row r="27" spans="1:8">
      <c r="A27" s="141">
        <v>26</v>
      </c>
      <c r="B27" s="134" t="s">
        <v>177</v>
      </c>
      <c r="C27" s="224" t="e">
        <f>COUNTIF(#REF!,$A27)</f>
        <v>#REF!</v>
      </c>
      <c r="D27" s="224" t="e">
        <f>COUNTIF(#REF!,$A27)</f>
        <v>#REF!</v>
      </c>
      <c r="E27" s="17"/>
      <c r="F27" s="379" t="e">
        <f t="shared" si="0"/>
        <v>#REF!</v>
      </c>
      <c r="G27" s="380"/>
      <c r="H27" s="24"/>
    </row>
    <row r="28" spans="1:8">
      <c r="A28" s="141">
        <v>27</v>
      </c>
      <c r="B28" s="133" t="s">
        <v>112</v>
      </c>
      <c r="C28" s="224" t="e">
        <f>COUNTIF(#REF!,$A28)</f>
        <v>#REF!</v>
      </c>
      <c r="D28" s="224" t="e">
        <f>COUNTIF(#REF!,$A28)</f>
        <v>#REF!</v>
      </c>
      <c r="E28" s="17"/>
      <c r="F28" s="379" t="e">
        <f t="shared" si="0"/>
        <v>#REF!</v>
      </c>
      <c r="G28" s="380"/>
      <c r="H28" s="24"/>
    </row>
    <row r="29" spans="1:8">
      <c r="A29" s="141">
        <v>28</v>
      </c>
      <c r="B29" s="133" t="s">
        <v>273</v>
      </c>
      <c r="C29" s="224" t="e">
        <f>COUNTIF(#REF!,$A29)</f>
        <v>#REF!</v>
      </c>
      <c r="D29" s="224" t="e">
        <f>COUNTIF(#REF!,$A29)</f>
        <v>#REF!</v>
      </c>
      <c r="E29" s="17"/>
      <c r="F29" s="379" t="e">
        <f t="shared" si="0"/>
        <v>#REF!</v>
      </c>
      <c r="G29" s="380"/>
      <c r="H29" s="24"/>
    </row>
    <row r="30" spans="1:8">
      <c r="A30" s="141">
        <v>29</v>
      </c>
      <c r="B30" s="138" t="s">
        <v>85</v>
      </c>
      <c r="C30" s="224" t="e">
        <f>COUNTIF(#REF!,$A30)</f>
        <v>#REF!</v>
      </c>
      <c r="D30" s="224" t="e">
        <f>COUNTIF(#REF!,$A30)</f>
        <v>#REF!</v>
      </c>
      <c r="E30" s="17"/>
      <c r="F30" s="379" t="e">
        <f t="shared" si="0"/>
        <v>#REF!</v>
      </c>
      <c r="G30" s="380"/>
      <c r="H30" s="24"/>
    </row>
    <row r="31" spans="1:8">
      <c r="A31" s="141">
        <v>30</v>
      </c>
      <c r="B31" s="134" t="s">
        <v>84</v>
      </c>
      <c r="C31" s="224" t="e">
        <f>COUNTIF(#REF!,$A31)</f>
        <v>#REF!</v>
      </c>
      <c r="D31" s="224" t="e">
        <f>COUNTIF(#REF!,$A31)</f>
        <v>#REF!</v>
      </c>
      <c r="E31" s="17"/>
      <c r="F31" s="379" t="e">
        <f t="shared" si="0"/>
        <v>#REF!</v>
      </c>
      <c r="G31" s="380"/>
      <c r="H31" s="24"/>
    </row>
    <row r="32" spans="1:8">
      <c r="A32" s="141">
        <v>31</v>
      </c>
      <c r="B32" s="133" t="s">
        <v>86</v>
      </c>
      <c r="C32" s="224" t="e">
        <f>COUNTIF(#REF!,$A32)</f>
        <v>#REF!</v>
      </c>
      <c r="D32" s="224" t="e">
        <f>COUNTIF(#REF!,$A32)</f>
        <v>#REF!</v>
      </c>
      <c r="E32" s="17"/>
      <c r="F32" s="379" t="e">
        <f t="shared" si="0"/>
        <v>#REF!</v>
      </c>
      <c r="G32" s="380"/>
      <c r="H32" s="24"/>
    </row>
    <row r="33" spans="1:8">
      <c r="A33" s="141">
        <v>32</v>
      </c>
      <c r="B33" s="134" t="s">
        <v>211</v>
      </c>
      <c r="C33" s="224" t="e">
        <f>COUNTIF(#REF!,$A33)</f>
        <v>#REF!</v>
      </c>
      <c r="D33" s="224" t="e">
        <f>COUNTIF(#REF!,$A33)</f>
        <v>#REF!</v>
      </c>
      <c r="E33" s="17"/>
      <c r="F33" s="379" t="e">
        <f t="shared" si="0"/>
        <v>#REF!</v>
      </c>
      <c r="G33" s="380"/>
      <c r="H33" s="24"/>
    </row>
    <row r="34" spans="1:8">
      <c r="A34" s="141">
        <v>33</v>
      </c>
      <c r="B34" s="225" t="s">
        <v>87</v>
      </c>
      <c r="C34" s="224" t="e">
        <f>COUNTIF(#REF!,$A34)</f>
        <v>#REF!</v>
      </c>
      <c r="D34" s="224" t="e">
        <f>COUNTIF(#REF!,$A34)</f>
        <v>#REF!</v>
      </c>
      <c r="E34" s="17"/>
      <c r="F34" s="379" t="e">
        <f t="shared" si="0"/>
        <v>#REF!</v>
      </c>
      <c r="G34" s="380"/>
      <c r="H34" s="24"/>
    </row>
    <row r="35" spans="1:8">
      <c r="A35" s="141">
        <v>34</v>
      </c>
      <c r="B35" s="227" t="s">
        <v>115</v>
      </c>
      <c r="C35" s="224" t="e">
        <f>COUNTIF(#REF!,$A35)</f>
        <v>#REF!</v>
      </c>
      <c r="D35" s="224" t="e">
        <f>COUNTIF(#REF!,$A35)</f>
        <v>#REF!</v>
      </c>
      <c r="E35" s="17"/>
      <c r="F35" s="379" t="e">
        <f t="shared" si="0"/>
        <v>#REF!</v>
      </c>
      <c r="G35" s="380"/>
      <c r="H35" s="24"/>
    </row>
    <row r="36" spans="1:8">
      <c r="A36" s="141">
        <v>35</v>
      </c>
      <c r="B36" s="179" t="s">
        <v>275</v>
      </c>
      <c r="C36" s="224" t="e">
        <f>COUNTIF(#REF!,$A36)</f>
        <v>#REF!</v>
      </c>
      <c r="D36" s="224" t="e">
        <f>COUNTIF(#REF!,$A36)</f>
        <v>#REF!</v>
      </c>
      <c r="E36" s="17"/>
      <c r="F36" s="379" t="e">
        <f t="shared" si="0"/>
        <v>#REF!</v>
      </c>
      <c r="G36" s="380"/>
      <c r="H36" s="24"/>
    </row>
    <row r="37" spans="1:8">
      <c r="A37" s="141">
        <v>36</v>
      </c>
      <c r="B37" s="134" t="s">
        <v>88</v>
      </c>
      <c r="C37" s="224" t="e">
        <f>COUNTIF(#REF!,$A37)</f>
        <v>#REF!</v>
      </c>
      <c r="D37" s="224" t="e">
        <f>COUNTIF(#REF!,$A37)</f>
        <v>#REF!</v>
      </c>
      <c r="E37" s="17"/>
      <c r="F37" s="379" t="e">
        <f t="shared" si="0"/>
        <v>#REF!</v>
      </c>
      <c r="G37" s="380"/>
      <c r="H37" s="24"/>
    </row>
    <row r="38" spans="1:8">
      <c r="A38" s="141">
        <v>37</v>
      </c>
      <c r="B38" s="137" t="s">
        <v>628</v>
      </c>
      <c r="C38" s="224" t="e">
        <f>COUNTIF(#REF!,$A38)</f>
        <v>#REF!</v>
      </c>
      <c r="D38" s="224" t="e">
        <f>COUNTIF(#REF!,$A38)</f>
        <v>#REF!</v>
      </c>
      <c r="E38" s="17"/>
      <c r="F38" s="379" t="e">
        <f t="shared" si="0"/>
        <v>#REF!</v>
      </c>
      <c r="G38" s="380"/>
      <c r="H38" s="24"/>
    </row>
    <row r="39" spans="1:8">
      <c r="A39" s="141">
        <v>38</v>
      </c>
      <c r="B39" s="139" t="s">
        <v>181</v>
      </c>
      <c r="C39" s="224" t="e">
        <f>COUNTIF(#REF!,$A39)</f>
        <v>#REF!</v>
      </c>
      <c r="D39" s="224" t="e">
        <f>COUNTIF(#REF!,$A39)</f>
        <v>#REF!</v>
      </c>
      <c r="E39" s="17"/>
      <c r="F39" s="379" t="e">
        <f t="shared" si="0"/>
        <v>#REF!</v>
      </c>
      <c r="G39" s="380"/>
      <c r="H39" s="24"/>
    </row>
    <row r="40" spans="1:8">
      <c r="A40" s="141">
        <v>39</v>
      </c>
      <c r="B40" s="133" t="s">
        <v>250</v>
      </c>
      <c r="C40" s="224" t="e">
        <f>COUNTIF(#REF!,$A40)</f>
        <v>#REF!</v>
      </c>
      <c r="D40" s="224" t="e">
        <f>COUNTIF(#REF!,$A40)</f>
        <v>#REF!</v>
      </c>
      <c r="E40" s="17"/>
      <c r="F40" s="379" t="e">
        <f t="shared" si="0"/>
        <v>#REF!</v>
      </c>
      <c r="G40" s="380"/>
      <c r="H40" s="24"/>
    </row>
    <row r="41" spans="1:8">
      <c r="A41" s="141">
        <v>40</v>
      </c>
      <c r="B41" s="134" t="s">
        <v>97</v>
      </c>
      <c r="C41" s="224" t="e">
        <f>COUNTIF(#REF!,$A41)</f>
        <v>#REF!</v>
      </c>
      <c r="D41" s="224" t="e">
        <f>COUNTIF(#REF!,$A41)</f>
        <v>#REF!</v>
      </c>
      <c r="E41" s="17"/>
      <c r="F41" s="379" t="e">
        <f t="shared" si="0"/>
        <v>#REF!</v>
      </c>
      <c r="G41" s="380"/>
      <c r="H41" s="24"/>
    </row>
    <row r="42" spans="1:8">
      <c r="A42" s="141">
        <v>41</v>
      </c>
      <c r="B42" s="134" t="s">
        <v>219</v>
      </c>
      <c r="C42" s="224" t="e">
        <f>COUNTIF(#REF!,$A42)</f>
        <v>#REF!</v>
      </c>
      <c r="D42" s="224" t="e">
        <f>COUNTIF(#REF!,$A42)</f>
        <v>#REF!</v>
      </c>
      <c r="E42" s="17"/>
      <c r="F42" s="379" t="e">
        <f t="shared" si="0"/>
        <v>#REF!</v>
      </c>
      <c r="G42" s="380"/>
      <c r="H42" s="24"/>
    </row>
    <row r="43" spans="1:8">
      <c r="A43" s="141">
        <v>42</v>
      </c>
      <c r="B43" s="134" t="s">
        <v>98</v>
      </c>
      <c r="C43" s="224" t="e">
        <f>COUNTIF(#REF!,$A43)</f>
        <v>#REF!</v>
      </c>
      <c r="D43" s="224" t="e">
        <f>COUNTIF(#REF!,$A43)</f>
        <v>#REF!</v>
      </c>
      <c r="E43" s="17"/>
      <c r="F43" s="379" t="e">
        <f t="shared" si="0"/>
        <v>#REF!</v>
      </c>
      <c r="G43" s="380"/>
      <c r="H43" s="24"/>
    </row>
    <row r="44" spans="1:8">
      <c r="A44" s="141">
        <v>43</v>
      </c>
      <c r="B44" s="133" t="s">
        <v>628</v>
      </c>
      <c r="C44" s="224" t="e">
        <f>COUNTIF(#REF!,$A44)</f>
        <v>#REF!</v>
      </c>
      <c r="D44" s="224" t="e">
        <f>COUNTIF(#REF!,$A44)</f>
        <v>#REF!</v>
      </c>
      <c r="E44" s="17"/>
      <c r="F44" s="379"/>
      <c r="G44" s="380"/>
      <c r="H44" s="24"/>
    </row>
    <row r="45" spans="1:8">
      <c r="A45" s="141">
        <v>44</v>
      </c>
      <c r="B45" s="300" t="s">
        <v>279</v>
      </c>
      <c r="C45" s="224" t="e">
        <f>COUNTIF(#REF!,$A45)</f>
        <v>#REF!</v>
      </c>
      <c r="D45" s="224" t="e">
        <f>COUNTIF(#REF!,$A45)</f>
        <v>#REF!</v>
      </c>
      <c r="E45" s="17"/>
      <c r="F45" s="379" t="e">
        <f t="shared" si="0"/>
        <v>#REF!</v>
      </c>
      <c r="G45" s="380"/>
      <c r="H45" s="24"/>
    </row>
    <row r="46" spans="1:8">
      <c r="A46" s="141">
        <v>45</v>
      </c>
      <c r="B46" s="134" t="s">
        <v>91</v>
      </c>
      <c r="C46" s="224" t="e">
        <f>COUNTIF(#REF!,$A46)</f>
        <v>#REF!</v>
      </c>
      <c r="D46" s="224" t="e">
        <f>COUNTIF(#REF!,$A46)</f>
        <v>#REF!</v>
      </c>
      <c r="E46" s="17"/>
      <c r="F46" s="379" t="e">
        <f t="shared" si="0"/>
        <v>#REF!</v>
      </c>
      <c r="G46" s="380"/>
      <c r="H46" s="24"/>
    </row>
    <row r="47" spans="1:8">
      <c r="A47" s="141">
        <v>46</v>
      </c>
      <c r="B47" s="134" t="s">
        <v>89</v>
      </c>
      <c r="C47" s="224" t="e">
        <f>COUNTIF(#REF!,$A47)</f>
        <v>#REF!</v>
      </c>
      <c r="D47" s="224" t="e">
        <f>COUNTIF(#REF!,$A47)</f>
        <v>#REF!</v>
      </c>
      <c r="E47" s="17"/>
      <c r="F47" s="379" t="e">
        <f t="shared" si="0"/>
        <v>#REF!</v>
      </c>
      <c r="G47" s="380"/>
      <c r="H47" s="24"/>
    </row>
    <row r="48" spans="1:8">
      <c r="A48" s="141">
        <v>47</v>
      </c>
      <c r="B48" s="226" t="s">
        <v>238</v>
      </c>
      <c r="C48" s="224" t="e">
        <f>COUNTIF(#REF!,$A48)</f>
        <v>#REF!</v>
      </c>
      <c r="D48" s="224" t="e">
        <f>COUNTIF(#REF!,$A48)</f>
        <v>#REF!</v>
      </c>
      <c r="E48" s="17"/>
      <c r="F48" s="379" t="e">
        <f t="shared" si="0"/>
        <v>#REF!</v>
      </c>
      <c r="G48" s="380"/>
      <c r="H48" s="24"/>
    </row>
    <row r="49" spans="1:8">
      <c r="A49" s="141">
        <v>48</v>
      </c>
      <c r="B49" s="134" t="s">
        <v>121</v>
      </c>
      <c r="C49" s="224" t="e">
        <f>COUNTIF(#REF!,$A49)</f>
        <v>#REF!</v>
      </c>
      <c r="D49" s="224" t="e">
        <f>COUNTIF(#REF!,$A49)</f>
        <v>#REF!</v>
      </c>
      <c r="E49" s="17"/>
      <c r="F49" s="379" t="e">
        <f t="shared" si="0"/>
        <v>#REF!</v>
      </c>
      <c r="G49" s="380"/>
      <c r="H49" s="24"/>
    </row>
    <row r="50" spans="1:8">
      <c r="A50" s="141">
        <v>49</v>
      </c>
      <c r="B50" s="133" t="s">
        <v>628</v>
      </c>
      <c r="C50" s="224" t="e">
        <f>COUNTIF(#REF!,$A50)</f>
        <v>#REF!</v>
      </c>
      <c r="D50" s="224" t="e">
        <f>COUNTIF(#REF!,$A50)</f>
        <v>#REF!</v>
      </c>
      <c r="E50" s="17"/>
      <c r="F50" s="379" t="e">
        <f t="shared" si="0"/>
        <v>#REF!</v>
      </c>
      <c r="G50" s="380"/>
      <c r="H50" s="24"/>
    </row>
    <row r="51" spans="1:8">
      <c r="A51" s="141">
        <v>50</v>
      </c>
      <c r="B51" s="134" t="s">
        <v>92</v>
      </c>
      <c r="C51" s="224" t="e">
        <f>COUNTIF(#REF!,$A51)</f>
        <v>#REF!</v>
      </c>
      <c r="D51" s="224" t="e">
        <f>COUNTIF(#REF!,$A51)</f>
        <v>#REF!</v>
      </c>
      <c r="E51" s="17"/>
      <c r="F51" s="136" t="e">
        <f t="shared" si="0"/>
        <v>#REF!</v>
      </c>
      <c r="G51" s="31"/>
    </row>
    <row r="52" spans="1:8">
      <c r="A52" s="141">
        <v>51</v>
      </c>
      <c r="B52" s="133" t="s">
        <v>99</v>
      </c>
      <c r="C52" s="224" t="e">
        <f>COUNTIF(#REF!,$A52)</f>
        <v>#REF!</v>
      </c>
      <c r="D52" s="224" t="e">
        <f>COUNTIF(#REF!,$A52)</f>
        <v>#REF!</v>
      </c>
      <c r="E52" s="17"/>
      <c r="F52" s="136" t="e">
        <f t="shared" si="0"/>
        <v>#REF!</v>
      </c>
      <c r="G52" s="47"/>
      <c r="H52" s="47"/>
    </row>
    <row r="53" spans="1:8">
      <c r="A53" s="141">
        <v>52</v>
      </c>
      <c r="B53" s="134" t="s">
        <v>93</v>
      </c>
      <c r="C53" s="224" t="e">
        <f>COUNTIF(#REF!,$A53)</f>
        <v>#REF!</v>
      </c>
      <c r="D53" s="224" t="e">
        <f>COUNTIF(#REF!,$A53)</f>
        <v>#REF!</v>
      </c>
      <c r="E53" s="17"/>
      <c r="F53" s="136" t="e">
        <f t="shared" si="0"/>
        <v>#REF!</v>
      </c>
      <c r="G53" s="47"/>
      <c r="H53" s="47"/>
    </row>
    <row r="54" spans="1:8">
      <c r="A54" s="141">
        <v>53</v>
      </c>
      <c r="B54" s="133" t="s">
        <v>95</v>
      </c>
      <c r="C54" s="224" t="e">
        <f>COUNTIF(#REF!,$A54)</f>
        <v>#REF!</v>
      </c>
      <c r="D54" s="224" t="e">
        <f>COUNTIF(#REF!,$A54)</f>
        <v>#REF!</v>
      </c>
      <c r="E54" s="17"/>
      <c r="F54" s="136" t="e">
        <f t="shared" si="0"/>
        <v>#REF!</v>
      </c>
      <c r="G54" s="10"/>
      <c r="H54" s="10"/>
    </row>
    <row r="55" spans="1:8">
      <c r="A55" s="141">
        <v>54</v>
      </c>
      <c r="B55" s="133" t="s">
        <v>220</v>
      </c>
      <c r="C55" s="224" t="e">
        <f>COUNTIF(#REF!,$A55)</f>
        <v>#REF!</v>
      </c>
      <c r="D55" s="224" t="e">
        <f>COUNTIF(#REF!,$A55)</f>
        <v>#REF!</v>
      </c>
      <c r="E55" s="17"/>
      <c r="F55" s="136" t="e">
        <f t="shared" si="0"/>
        <v>#REF!</v>
      </c>
      <c r="G55" s="132"/>
      <c r="H55" s="132"/>
    </row>
    <row r="56" spans="1:8">
      <c r="A56" s="141">
        <v>55</v>
      </c>
      <c r="B56" s="134" t="s">
        <v>94</v>
      </c>
      <c r="C56" s="224" t="e">
        <f>COUNTIF(#REF!,$A56)</f>
        <v>#REF!</v>
      </c>
      <c r="D56" s="224" t="e">
        <f>COUNTIF(#REF!,$A56)</f>
        <v>#REF!</v>
      </c>
      <c r="E56" s="17"/>
      <c r="F56" s="136" t="e">
        <f t="shared" si="0"/>
        <v>#REF!</v>
      </c>
      <c r="G56" s="10"/>
      <c r="H56" s="10"/>
    </row>
    <row r="57" spans="1:8">
      <c r="A57" s="141">
        <v>56</v>
      </c>
      <c r="B57" s="226" t="s">
        <v>252</v>
      </c>
      <c r="C57" s="224" t="e">
        <f>COUNTIF(#REF!,$A57)</f>
        <v>#REF!</v>
      </c>
      <c r="D57" s="224" t="e">
        <f>COUNTIF(#REF!,$A57)</f>
        <v>#REF!</v>
      </c>
      <c r="E57" s="17"/>
      <c r="F57" s="136" t="e">
        <f t="shared" si="0"/>
        <v>#REF!</v>
      </c>
      <c r="G57" s="10"/>
      <c r="H57" s="10"/>
    </row>
    <row r="58" spans="1:8">
      <c r="A58" s="141">
        <v>57</v>
      </c>
      <c r="B58" s="133" t="s">
        <v>240</v>
      </c>
      <c r="C58" s="224" t="e">
        <f>COUNTIF(#REF!,$A58)</f>
        <v>#REF!</v>
      </c>
      <c r="D58" s="224" t="e">
        <f>COUNTIF(#REF!,$A58)</f>
        <v>#REF!</v>
      </c>
      <c r="E58" s="17"/>
      <c r="F58" s="136" t="e">
        <f t="shared" si="0"/>
        <v>#REF!</v>
      </c>
    </row>
    <row r="59" spans="1:8">
      <c r="A59" s="141">
        <v>58</v>
      </c>
      <c r="B59" s="133" t="s">
        <v>96</v>
      </c>
      <c r="C59" s="224" t="e">
        <f>COUNTIF(#REF!,$A59)</f>
        <v>#REF!</v>
      </c>
      <c r="D59" s="224" t="e">
        <f>COUNTIF(#REF!,$A59)</f>
        <v>#REF!</v>
      </c>
      <c r="E59" s="17"/>
      <c r="F59" s="136" t="e">
        <f t="shared" si="0"/>
        <v>#REF!</v>
      </c>
    </row>
    <row r="60" spans="1:8">
      <c r="A60" s="141">
        <v>59</v>
      </c>
      <c r="C60" s="224" t="e">
        <f>COUNTIF(#REF!,$A60)</f>
        <v>#REF!</v>
      </c>
      <c r="D60" s="224" t="e">
        <f>COUNTIF(#REF!,$A60)</f>
        <v>#REF!</v>
      </c>
      <c r="E60" s="17"/>
      <c r="F60" s="136" t="e">
        <f t="shared" si="0"/>
        <v>#REF!</v>
      </c>
    </row>
    <row r="61" spans="1:8">
      <c r="A61" s="141">
        <v>60</v>
      </c>
      <c r="C61" s="224" t="e">
        <f>COUNTIF(#REF!,$A61)</f>
        <v>#REF!</v>
      </c>
      <c r="D61" s="224" t="e">
        <f>COUNTIF(#REF!,$A61)</f>
        <v>#REF!</v>
      </c>
      <c r="E61" s="17"/>
      <c r="F61" s="136" t="e">
        <f t="shared" si="0"/>
        <v>#REF!</v>
      </c>
    </row>
    <row r="62" spans="1:8">
      <c r="A62" s="141">
        <v>61</v>
      </c>
      <c r="C62" s="224" t="e">
        <f>COUNTIF(#REF!,$A62)</f>
        <v>#REF!</v>
      </c>
      <c r="D62" s="224" t="e">
        <f>COUNTIF(#REF!,$A62)</f>
        <v>#REF!</v>
      </c>
      <c r="E62" s="17"/>
      <c r="F62" s="136" t="e">
        <f t="shared" si="0"/>
        <v>#REF!</v>
      </c>
    </row>
    <row r="63" spans="1:8">
      <c r="A63" s="141">
        <v>62</v>
      </c>
      <c r="C63" s="224" t="e">
        <f>COUNTIF(#REF!,$A63)</f>
        <v>#REF!</v>
      </c>
      <c r="D63" s="224" t="e">
        <f>COUNTIF(#REF!,$A63)</f>
        <v>#REF!</v>
      </c>
      <c r="E63" s="17"/>
      <c r="F63" s="136" t="e">
        <f t="shared" si="0"/>
        <v>#REF!</v>
      </c>
    </row>
    <row r="64" spans="1:8">
      <c r="A64" s="141">
        <v>63</v>
      </c>
      <c r="C64" s="224" t="e">
        <f>COUNTIF(#REF!,$A64)</f>
        <v>#REF!</v>
      </c>
      <c r="D64" s="224" t="e">
        <f>COUNTIF(#REF!,$A64)</f>
        <v>#REF!</v>
      </c>
      <c r="E64" s="17"/>
      <c r="F64" s="136" t="e">
        <f t="shared" si="0"/>
        <v>#REF!</v>
      </c>
    </row>
    <row r="65" spans="1:6">
      <c r="A65" s="141">
        <v>64</v>
      </c>
      <c r="C65" s="224" t="e">
        <f>COUNTIF(#REF!,$A65)</f>
        <v>#REF!</v>
      </c>
      <c r="D65" s="224" t="e">
        <f>COUNTIF(#REF!,$A65)</f>
        <v>#REF!</v>
      </c>
      <c r="E65" s="17"/>
      <c r="F65" s="192" t="e">
        <f t="shared" si="0"/>
        <v>#REF!</v>
      </c>
    </row>
    <row r="66" spans="1:6">
      <c r="A66" s="141">
        <v>65</v>
      </c>
      <c r="C66" s="224" t="e">
        <f>COUNTIF(#REF!,$A66)</f>
        <v>#REF!</v>
      </c>
      <c r="D66" s="224" t="e">
        <f>COUNTIF(#REF!,$A66)</f>
        <v>#REF!</v>
      </c>
      <c r="E66" s="17"/>
      <c r="F66" s="136" t="e">
        <f t="shared" si="0"/>
        <v>#REF!</v>
      </c>
    </row>
    <row r="67" spans="1:6">
      <c r="A67" s="141">
        <v>66</v>
      </c>
      <c r="C67" s="224" t="e">
        <f>COUNTIF(#REF!,$A67)</f>
        <v>#REF!</v>
      </c>
      <c r="D67" s="224" t="e">
        <f>COUNTIF(#REF!,$A67)</f>
        <v>#REF!</v>
      </c>
      <c r="E67" s="17"/>
      <c r="F67" s="136" t="e">
        <f t="shared" si="0"/>
        <v>#REF!</v>
      </c>
    </row>
    <row r="68" spans="1:6">
      <c r="A68" s="141">
        <v>67</v>
      </c>
      <c r="B68" s="142" t="s">
        <v>46</v>
      </c>
      <c r="C68" s="224" t="e">
        <f>COUNTIF(#REF!,$A68)</f>
        <v>#REF!</v>
      </c>
      <c r="D68" s="224" t="e">
        <f>COUNTIF(#REF!,$A68)</f>
        <v>#REF!</v>
      </c>
      <c r="E68" s="17"/>
      <c r="F68" s="136" t="e">
        <f t="shared" si="0"/>
        <v>#REF!</v>
      </c>
    </row>
    <row r="69" spans="1:6">
      <c r="A69" s="140"/>
      <c r="C69" s="135"/>
      <c r="D69" s="17"/>
      <c r="E69" s="17"/>
      <c r="F69" s="136"/>
    </row>
    <row r="70" spans="1:6">
      <c r="A70" s="140"/>
      <c r="B70" s="182"/>
      <c r="C70" s="135"/>
      <c r="D70" s="17"/>
      <c r="E70" s="17"/>
      <c r="F70" s="136"/>
    </row>
    <row r="71" spans="1:6">
      <c r="A71" s="140"/>
      <c r="B71" s="182"/>
      <c r="C71" s="135"/>
      <c r="D71" s="17"/>
      <c r="E71" s="17"/>
      <c r="F71" s="136"/>
    </row>
    <row r="72" spans="1:6">
      <c r="A72" s="140">
        <v>66</v>
      </c>
      <c r="C72" s="135" t="e">
        <f>COUNTIF(#REF!,'1'!A72)</f>
        <v>#REF!</v>
      </c>
      <c r="D72" s="17" t="e">
        <f>COUNTIF(#REF!,'1'!A72)</f>
        <v>#REF!</v>
      </c>
      <c r="E72" s="17"/>
      <c r="F72" s="136" t="e">
        <f t="shared" ref="F72:F78" si="1">C72+D72</f>
        <v>#REF!</v>
      </c>
    </row>
    <row r="73" spans="1:6">
      <c r="A73" s="140" t="s">
        <v>14</v>
      </c>
      <c r="B73" s="171"/>
      <c r="C73" s="135" t="e">
        <f>COUNTIF(#REF!,'1'!A73)</f>
        <v>#REF!</v>
      </c>
      <c r="D73" s="17" t="e">
        <f>COUNTIF(#REF!,'1'!A73)</f>
        <v>#REF!</v>
      </c>
      <c r="E73" s="17"/>
      <c r="F73" s="136" t="e">
        <f t="shared" si="1"/>
        <v>#REF!</v>
      </c>
    </row>
    <row r="74" spans="1:6">
      <c r="A74" s="17"/>
      <c r="B74" s="133"/>
      <c r="C74" s="135" t="e">
        <f>COUNTIF(#REF!,'1'!A74)</f>
        <v>#REF!</v>
      </c>
      <c r="D74" s="17" t="e">
        <f>COUNTIF(#REF!,'1'!A74)</f>
        <v>#REF!</v>
      </c>
      <c r="E74" s="17"/>
      <c r="F74" s="136" t="e">
        <f t="shared" si="1"/>
        <v>#REF!</v>
      </c>
    </row>
    <row r="75" spans="1:6">
      <c r="A75" s="17"/>
      <c r="B75" s="170"/>
      <c r="C75" s="135" t="e">
        <f>COUNTIF(#REF!,'1'!A75)</f>
        <v>#REF!</v>
      </c>
      <c r="D75" s="17" t="e">
        <f>COUNTIF(#REF!,'1'!A75)</f>
        <v>#REF!</v>
      </c>
      <c r="E75" s="17"/>
      <c r="F75" s="136" t="e">
        <f t="shared" si="1"/>
        <v>#REF!</v>
      </c>
    </row>
    <row r="76" spans="1:6">
      <c r="A76" s="17"/>
      <c r="B76" s="168"/>
      <c r="C76" s="135" t="e">
        <f>COUNTIF(#REF!,'1'!A76)</f>
        <v>#REF!</v>
      </c>
      <c r="D76" s="17" t="e">
        <f>COUNTIF(#REF!,'1'!A76)</f>
        <v>#REF!</v>
      </c>
      <c r="E76" s="17"/>
      <c r="F76" s="136" t="e">
        <f t="shared" si="1"/>
        <v>#REF!</v>
      </c>
    </row>
    <row r="77" spans="1:6">
      <c r="B77" s="168"/>
      <c r="C77" s="135" t="e">
        <f>COUNTIF(#REF!,'1'!A77)</f>
        <v>#REF!</v>
      </c>
      <c r="D77" s="17" t="e">
        <f>COUNTIF(#REF!,'1'!A77)</f>
        <v>#REF!</v>
      </c>
      <c r="E77" s="17"/>
      <c r="F77" s="136" t="e">
        <f t="shared" si="1"/>
        <v>#REF!</v>
      </c>
    </row>
    <row r="78" spans="1:6">
      <c r="C78" s="135" t="e">
        <f>COUNTIF(#REF!,'1'!A78)</f>
        <v>#REF!</v>
      </c>
      <c r="D78" s="17" t="e">
        <f>COUNTIF(#REF!,'1'!A78)</f>
        <v>#REF!</v>
      </c>
      <c r="E78" s="17"/>
      <c r="F78" s="136" t="e">
        <f t="shared" si="1"/>
        <v>#REF!</v>
      </c>
    </row>
    <row r="79" spans="1:6">
      <c r="B79" s="17"/>
    </row>
    <row r="81" spans="2:2">
      <c r="B81" s="171"/>
    </row>
    <row r="83" spans="2:2">
      <c r="B83" s="172"/>
    </row>
  </sheetData>
  <customSheetViews>
    <customSheetView guid="{F886CDBC-0D8F-4DE5-8074-C4E17C68B601}" scale="120" showPageBreaks="1" fitToPage="1" printArea="1" topLeftCell="A34">
      <selection activeCell="B65" sqref="B65"/>
      <pageMargins left="0.75" right="0.75" top="0.5" bottom="1" header="0.5" footer="0.5"/>
      <pageSetup paperSize="5" orientation="portrait" horizontalDpi="360" verticalDpi="360" r:id="rId1"/>
      <headerFooter alignWithMargins="0"/>
    </customSheetView>
    <customSheetView guid="{7B67B807-B11E-4F8F-BCCB-10F415242350}" scale="120" showPageBreaks="1" fitToPage="1" printArea="1" topLeftCell="A16">
      <selection activeCell="B41" sqref="B41"/>
      <pageMargins left="0.75" right="0.75" top="0.5" bottom="1" header="0.5" footer="0.5"/>
      <pageSetup paperSize="5" scale="91" orientation="portrait" horizontalDpi="4294967293" verticalDpi="360" r:id="rId2"/>
      <headerFooter alignWithMargins="0"/>
    </customSheetView>
    <customSheetView guid="{384ED238-D096-4CD3-8DFA-57444E8C559A}" showPageBreaks="1" fitToPage="1" printArea="1" topLeftCell="A19">
      <selection activeCell="B3" sqref="B3"/>
      <pageMargins left="0.75" right="0.75" top="0.5" bottom="1" header="0.5" footer="0.5"/>
      <pageSetup paperSize="5" orientation="portrait" horizontalDpi="360" verticalDpi="360" r:id="rId3"/>
      <headerFooter alignWithMargins="0"/>
    </customSheetView>
    <customSheetView guid="{9631B992-6B7E-41BA-B5C9-F9A06C3FA763}" showPageBreaks="1" fitToPage="1" printArea="1" topLeftCell="A14">
      <selection activeCell="B28" sqref="B28"/>
      <pageMargins left="0.75" right="0.75" top="0.5" bottom="1" header="0.5" footer="0.5"/>
      <pageSetup paperSize="5" orientation="portrait" horizontalDpi="360" verticalDpi="360" r:id="rId4"/>
      <headerFooter alignWithMargins="0"/>
    </customSheetView>
    <customSheetView guid="{82EB87CE-8784-43E8-AEB4-DB6AF423B8BB}" showPageBreaks="1" fitToPage="1" printArea="1" topLeftCell="A32">
      <selection activeCell="B38" sqref="B38"/>
      <pageMargins left="0.75" right="0.75" top="0.5" bottom="1" header="0.5" footer="0.5"/>
      <pageSetup paperSize="5" orientation="portrait" horizontalDpi="360" verticalDpi="360" r:id="rId5"/>
      <headerFooter alignWithMargins="0"/>
    </customSheetView>
    <customSheetView guid="{93CA336A-C3E1-4A59-9543-7BB5D95B2708}" scale="120" fitToPage="1" topLeftCell="A16">
      <selection activeCell="B41" sqref="B41"/>
      <pageMargins left="0.75" right="0.75" top="0.5" bottom="1" header="0.5" footer="0.5"/>
      <pageSetup paperSize="5" scale="91" orientation="portrait" horizontalDpi="4294967293" verticalDpi="360" r:id="rId6"/>
      <headerFooter alignWithMargins="0"/>
    </customSheetView>
  </customSheetViews>
  <phoneticPr fontId="0" type="noConversion"/>
  <pageMargins left="0.75" right="0.75" top="0.5" bottom="1" header="0.5" footer="0.5"/>
  <pageSetup paperSize="5" orientation="portrait" horizontalDpi="360" verticalDpi="36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H514"/>
  <sheetViews>
    <sheetView tabSelected="1" topLeftCell="A329" zoomScaleNormal="100" workbookViewId="0">
      <selection activeCell="E426" sqref="E426:E428"/>
    </sheetView>
  </sheetViews>
  <sheetFormatPr defaultRowHeight="12.75"/>
  <cols>
    <col min="1" max="1" width="2.5703125" style="75" customWidth="1"/>
    <col min="2" max="2" width="5.5703125" style="75" customWidth="1"/>
    <col min="3" max="3" width="11.5703125" style="75" customWidth="1"/>
    <col min="4" max="4" width="6.85546875" style="75" customWidth="1"/>
    <col min="5" max="5" width="41.140625" style="75" customWidth="1"/>
    <col min="6" max="6" width="12" style="75" customWidth="1"/>
    <col min="7" max="7" width="16.85546875" style="75" customWidth="1"/>
    <col min="8" max="8" width="11.5703125" style="75" customWidth="1"/>
    <col min="9" max="9" width="26.5703125" style="75" customWidth="1"/>
    <col min="10" max="10" width="7.7109375" style="75" customWidth="1"/>
    <col min="11" max="11" width="22.5703125" style="75" customWidth="1"/>
    <col min="12" max="12" width="33.28515625" style="75" customWidth="1"/>
    <col min="13" max="13" width="0.42578125" style="75" customWidth="1"/>
    <col min="14" max="14" width="9.85546875" style="75" hidden="1" customWidth="1"/>
    <col min="15" max="15" width="2.85546875" style="75" customWidth="1"/>
    <col min="16" max="16" width="6.140625" style="75" customWidth="1"/>
    <col min="17" max="17" width="6.7109375" style="75" customWidth="1"/>
    <col min="18" max="18" width="18.42578125" style="75" customWidth="1"/>
  </cols>
  <sheetData>
    <row r="2" spans="2:17" ht="26.25" customHeight="1">
      <c r="B2" s="591" t="s">
        <v>60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25"/>
      <c r="O2" s="25"/>
    </row>
    <row r="3" spans="2:17" ht="26.25" customHeight="1">
      <c r="B3" s="592" t="s">
        <v>166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356"/>
      <c r="O3" s="356"/>
    </row>
    <row r="4" spans="2:17" ht="21.75" customHeight="1">
      <c r="B4" s="593" t="s">
        <v>47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356"/>
      <c r="O4" s="356"/>
    </row>
    <row r="5" spans="2:17" ht="21.75" customHeight="1">
      <c r="B5" s="593" t="s">
        <v>100</v>
      </c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357"/>
      <c r="O5" s="356"/>
    </row>
    <row r="6" spans="2:17" ht="21.75" customHeight="1">
      <c r="B6" s="593" t="s">
        <v>101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356"/>
    </row>
    <row r="7" spans="2:17" ht="19.5">
      <c r="B7" s="593" t="s">
        <v>264</v>
      </c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276"/>
      <c r="O7" s="26"/>
    </row>
    <row r="8" spans="2:17" ht="26.25" customHeight="1">
      <c r="B8" s="588" t="s">
        <v>630</v>
      </c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277"/>
      <c r="O8" s="27"/>
    </row>
    <row r="9" spans="2:17" ht="14.25" customHeight="1">
      <c r="B9" s="15" t="s">
        <v>200</v>
      </c>
      <c r="C9" s="15"/>
      <c r="D9" s="15"/>
      <c r="E9" s="589"/>
      <c r="F9" s="589"/>
      <c r="G9" s="67"/>
      <c r="H9" s="15"/>
      <c r="I9" s="15"/>
      <c r="J9" s="15"/>
      <c r="K9" s="15"/>
      <c r="L9" s="15"/>
      <c r="M9" s="15"/>
      <c r="N9" s="15"/>
      <c r="O9" s="15"/>
    </row>
    <row r="10" spans="2:17" ht="21.75" thickBot="1">
      <c r="B10" s="7"/>
      <c r="C10" s="126" t="s">
        <v>32</v>
      </c>
      <c r="D10" s="87"/>
      <c r="E10" s="590"/>
      <c r="F10" s="590"/>
      <c r="G10" s="590"/>
      <c r="H10" s="223"/>
      <c r="I10" s="301"/>
      <c r="J10" s="88"/>
      <c r="K10" s="283" t="s">
        <v>42</v>
      </c>
      <c r="M10" s="89"/>
      <c r="N10" s="90"/>
      <c r="O10" s="90"/>
    </row>
    <row r="11" spans="2:17" ht="14.25">
      <c r="B11" s="48" t="s">
        <v>2</v>
      </c>
      <c r="C11" s="335" t="s">
        <v>3</v>
      </c>
      <c r="D11" s="429" t="s">
        <v>4</v>
      </c>
      <c r="E11" s="431" t="s">
        <v>15</v>
      </c>
      <c r="F11" s="432"/>
      <c r="G11" s="429" t="s">
        <v>16</v>
      </c>
      <c r="H11" s="429" t="s">
        <v>59</v>
      </c>
      <c r="I11" s="429" t="s">
        <v>23</v>
      </c>
      <c r="J11" s="429" t="s">
        <v>5</v>
      </c>
      <c r="K11" s="354" t="s">
        <v>6</v>
      </c>
      <c r="L11" s="429" t="s">
        <v>631</v>
      </c>
      <c r="M11" s="584" t="s">
        <v>28</v>
      </c>
      <c r="N11" s="586" t="s">
        <v>35</v>
      </c>
      <c r="P11" s="75" t="s">
        <v>30</v>
      </c>
      <c r="Q11" s="75" t="s">
        <v>31</v>
      </c>
    </row>
    <row r="12" spans="2:17" ht="15" thickBot="1">
      <c r="B12" s="49" t="s">
        <v>7</v>
      </c>
      <c r="C12" s="336" t="s">
        <v>8</v>
      </c>
      <c r="D12" s="430"/>
      <c r="E12" s="433"/>
      <c r="F12" s="434"/>
      <c r="G12" s="430"/>
      <c r="H12" s="430"/>
      <c r="I12" s="430"/>
      <c r="J12" s="430"/>
      <c r="K12" s="355" t="s">
        <v>9</v>
      </c>
      <c r="L12" s="430"/>
      <c r="M12" s="585"/>
      <c r="N12" s="587"/>
    </row>
    <row r="13" spans="2:17" ht="15" customHeight="1" thickTop="1">
      <c r="B13" s="20"/>
      <c r="C13" s="21"/>
      <c r="D13" s="71"/>
      <c r="E13" s="73"/>
      <c r="F13" s="155"/>
      <c r="G13" s="372"/>
      <c r="H13" s="153"/>
      <c r="I13" s="153"/>
      <c r="J13" s="206"/>
      <c r="K13" s="331"/>
      <c r="L13" s="74"/>
      <c r="M13" s="174"/>
      <c r="N13" s="106"/>
      <c r="O13" s="98"/>
    </row>
    <row r="14" spans="2:17" ht="21.95" customHeight="1">
      <c r="B14" s="150" t="s">
        <v>56</v>
      </c>
      <c r="C14" s="313" t="s">
        <v>42</v>
      </c>
      <c r="D14" s="406">
        <v>1</v>
      </c>
      <c r="E14" s="487" t="s">
        <v>125</v>
      </c>
      <c r="F14" s="488"/>
      <c r="G14" s="412" t="s">
        <v>149</v>
      </c>
      <c r="H14" s="348" t="s">
        <v>614</v>
      </c>
      <c r="I14" s="348" t="s">
        <v>612</v>
      </c>
      <c r="J14" s="332" t="s">
        <v>160</v>
      </c>
      <c r="K14" s="348" t="s">
        <v>613</v>
      </c>
      <c r="L14" s="383" t="str">
        <f>VLOOKUP(P14,'1'!$A$2:$B$68,2)</f>
        <v>Trias Pungkur K. S.T</v>
      </c>
      <c r="M14" s="333" t="e">
        <f>VLOOKUP(Q14,'1'!$A$2:$B$68,2)</f>
        <v>#N/A</v>
      </c>
      <c r="N14" s="152"/>
      <c r="O14" s="98"/>
      <c r="P14" s="75">
        <v>51</v>
      </c>
      <c r="Q14" s="75" t="s">
        <v>14</v>
      </c>
    </row>
    <row r="15" spans="2:17" ht="21.95" customHeight="1">
      <c r="B15" s="150"/>
      <c r="C15" s="313" t="s">
        <v>265</v>
      </c>
      <c r="D15" s="407"/>
      <c r="E15" s="489"/>
      <c r="F15" s="490"/>
      <c r="G15" s="413"/>
      <c r="H15" s="348" t="s">
        <v>263</v>
      </c>
      <c r="I15" s="348" t="s">
        <v>510</v>
      </c>
      <c r="J15" s="331" t="s">
        <v>159</v>
      </c>
      <c r="K15" s="348" t="s">
        <v>511</v>
      </c>
      <c r="L15" s="384"/>
      <c r="M15" s="333" t="e">
        <f>VLOOKUP(Q15,'1'!$A$2:$B$68,2)</f>
        <v>#N/A</v>
      </c>
      <c r="N15" s="152"/>
      <c r="O15" s="98"/>
      <c r="P15" s="75">
        <v>47</v>
      </c>
      <c r="Q15" s="75" t="s">
        <v>14</v>
      </c>
    </row>
    <row r="16" spans="2:17" ht="21.95" customHeight="1">
      <c r="B16" s="150"/>
      <c r="C16" s="314" t="s">
        <v>266</v>
      </c>
      <c r="D16" s="406">
        <v>1</v>
      </c>
      <c r="E16" s="487" t="s">
        <v>125</v>
      </c>
      <c r="F16" s="488"/>
      <c r="G16" s="412" t="s">
        <v>149</v>
      </c>
      <c r="H16" s="348" t="s">
        <v>54</v>
      </c>
      <c r="I16" s="348" t="s">
        <v>512</v>
      </c>
      <c r="J16" s="348" t="s">
        <v>155</v>
      </c>
      <c r="K16" s="348" t="s">
        <v>513</v>
      </c>
      <c r="L16" s="383" t="str">
        <f>VLOOKUP(P16,'1'!$A$2:$B$68,2)</f>
        <v>Bayu Dwi Raharja, S.Kom, M.Kom</v>
      </c>
      <c r="M16" s="333" t="e">
        <f>VLOOKUP(Q16,'1'!$A$2:$B$68,2)</f>
        <v>#N/A</v>
      </c>
      <c r="N16" s="152"/>
      <c r="O16" s="98"/>
      <c r="P16" s="75">
        <v>11</v>
      </c>
      <c r="Q16" s="75" t="s">
        <v>14</v>
      </c>
    </row>
    <row r="17" spans="1:18" ht="21.95" customHeight="1">
      <c r="B17" s="150"/>
      <c r="C17" s="129"/>
      <c r="D17" s="407"/>
      <c r="E17" s="489"/>
      <c r="F17" s="490"/>
      <c r="G17" s="413"/>
      <c r="H17" s="348" t="s">
        <v>53</v>
      </c>
      <c r="I17" s="348" t="s">
        <v>349</v>
      </c>
      <c r="J17" s="415" t="s">
        <v>161</v>
      </c>
      <c r="K17" s="348">
        <v>9</v>
      </c>
      <c r="L17" s="385"/>
      <c r="M17" s="397" t="e">
        <f>VLOOKUP(Q17,'1'!$A$2:$B$68,2)</f>
        <v>#N/A</v>
      </c>
      <c r="N17" s="152"/>
      <c r="O17" s="98"/>
      <c r="P17" s="75">
        <v>15</v>
      </c>
      <c r="Q17" s="75" t="s">
        <v>14</v>
      </c>
    </row>
    <row r="18" spans="1:18" ht="21.95" customHeight="1">
      <c r="B18" s="150"/>
      <c r="C18" s="129"/>
      <c r="D18" s="428"/>
      <c r="E18" s="494"/>
      <c r="F18" s="495"/>
      <c r="G18" s="422"/>
      <c r="H18" s="348" t="s">
        <v>24</v>
      </c>
      <c r="I18" s="348" t="s">
        <v>292</v>
      </c>
      <c r="J18" s="416"/>
      <c r="K18" s="348">
        <v>11</v>
      </c>
      <c r="L18" s="384"/>
      <c r="M18" s="399"/>
      <c r="N18" s="152"/>
      <c r="O18" s="98"/>
      <c r="P18" s="75" t="s">
        <v>14</v>
      </c>
      <c r="Q18" s="75" t="s">
        <v>14</v>
      </c>
    </row>
    <row r="19" spans="1:18" ht="21.95" customHeight="1">
      <c r="B19" s="68"/>
      <c r="C19" s="312"/>
      <c r="D19" s="406">
        <v>7</v>
      </c>
      <c r="E19" s="408" t="s">
        <v>66</v>
      </c>
      <c r="F19" s="409"/>
      <c r="G19" s="412" t="s">
        <v>150</v>
      </c>
      <c r="H19" s="348" t="s">
        <v>55</v>
      </c>
      <c r="I19" s="348" t="s">
        <v>309</v>
      </c>
      <c r="J19" s="414" t="s">
        <v>159</v>
      </c>
      <c r="K19" s="348">
        <v>22</v>
      </c>
      <c r="L19" s="383" t="str">
        <f>VLOOKUP(P19,'1'!$A$2:$B$68,2)</f>
        <v>Endang Anggiratih, S.T, M.Cs</v>
      </c>
      <c r="M19" s="397" t="e">
        <f>VLOOKUP(Q19,'1'!$A$2:$B$68,2)</f>
        <v>#N/A</v>
      </c>
      <c r="N19" s="152"/>
      <c r="O19" s="98"/>
      <c r="P19" s="75">
        <v>16</v>
      </c>
      <c r="Q19" s="75" t="s">
        <v>14</v>
      </c>
    </row>
    <row r="20" spans="1:18" ht="21.95" customHeight="1">
      <c r="B20" s="68"/>
      <c r="C20" s="312"/>
      <c r="D20" s="407"/>
      <c r="E20" s="410"/>
      <c r="F20" s="411"/>
      <c r="G20" s="413"/>
      <c r="H20" s="348" t="s">
        <v>55</v>
      </c>
      <c r="I20" s="348" t="s">
        <v>338</v>
      </c>
      <c r="J20" s="416"/>
      <c r="K20" s="348" t="s">
        <v>232</v>
      </c>
      <c r="L20" s="384"/>
      <c r="M20" s="399"/>
      <c r="N20" s="152"/>
      <c r="O20" s="98"/>
      <c r="P20" s="75" t="s">
        <v>14</v>
      </c>
      <c r="Q20" s="75" t="s">
        <v>14</v>
      </c>
    </row>
    <row r="21" spans="1:18" ht="21.95" customHeight="1">
      <c r="B21" s="150"/>
      <c r="C21" s="128"/>
      <c r="D21" s="406">
        <v>7</v>
      </c>
      <c r="E21" s="408" t="s">
        <v>106</v>
      </c>
      <c r="F21" s="409"/>
      <c r="G21" s="412" t="s">
        <v>150</v>
      </c>
      <c r="H21" s="348" t="s">
        <v>54</v>
      </c>
      <c r="I21" s="348" t="s">
        <v>371</v>
      </c>
      <c r="J21" s="414" t="s">
        <v>160</v>
      </c>
      <c r="K21" s="348">
        <v>2</v>
      </c>
      <c r="L21" s="383" t="str">
        <f>VLOOKUP(P21,'1'!$A$2:$B$68,2)</f>
        <v>Hendro Wijayanto, S.Kom, M.Kom</v>
      </c>
      <c r="M21" s="397" t="e">
        <f>VLOOKUP(Q21,'1'!$A$2:$B$68,2)</f>
        <v>#N/A</v>
      </c>
      <c r="N21" s="152"/>
      <c r="O21" s="98"/>
      <c r="P21" s="75">
        <v>25</v>
      </c>
      <c r="Q21" s="75" t="s">
        <v>14</v>
      </c>
    </row>
    <row r="22" spans="1:18" ht="21.95" customHeight="1">
      <c r="B22" s="150"/>
      <c r="C22" s="128"/>
      <c r="D22" s="407"/>
      <c r="E22" s="410"/>
      <c r="F22" s="411"/>
      <c r="G22" s="413"/>
      <c r="H22" s="348" t="s">
        <v>54</v>
      </c>
      <c r="I22" s="348" t="s">
        <v>515</v>
      </c>
      <c r="J22" s="415"/>
      <c r="K22" s="348" t="s">
        <v>397</v>
      </c>
      <c r="L22" s="385"/>
      <c r="M22" s="398"/>
      <c r="N22" s="152"/>
      <c r="O22" s="98"/>
      <c r="P22" s="75" t="s">
        <v>14</v>
      </c>
      <c r="Q22" s="75" t="s">
        <v>14</v>
      </c>
    </row>
    <row r="23" spans="1:18" ht="21.95" customHeight="1">
      <c r="B23" s="150"/>
      <c r="C23" s="128"/>
      <c r="D23" s="361">
        <v>5</v>
      </c>
      <c r="E23" s="484" t="s">
        <v>106</v>
      </c>
      <c r="F23" s="485"/>
      <c r="G23" s="422"/>
      <c r="H23" s="348" t="s">
        <v>20</v>
      </c>
      <c r="I23" s="273" t="s">
        <v>364</v>
      </c>
      <c r="J23" s="416"/>
      <c r="K23" s="274">
        <v>6</v>
      </c>
      <c r="L23" s="384"/>
      <c r="M23" s="399"/>
      <c r="N23" s="152"/>
      <c r="O23" s="98"/>
      <c r="P23" s="75" t="s">
        <v>14</v>
      </c>
      <c r="Q23" s="75" t="s">
        <v>14</v>
      </c>
    </row>
    <row r="24" spans="1:18" ht="21.95" customHeight="1">
      <c r="A24" s="92"/>
      <c r="B24" s="311"/>
      <c r="C24" s="310"/>
      <c r="D24" s="406">
        <v>3</v>
      </c>
      <c r="E24" s="408" t="s">
        <v>67</v>
      </c>
      <c r="F24" s="409"/>
      <c r="G24" s="412" t="s">
        <v>136</v>
      </c>
      <c r="H24" s="348" t="s">
        <v>54</v>
      </c>
      <c r="I24" s="348" t="s">
        <v>363</v>
      </c>
      <c r="J24" s="348" t="s">
        <v>160</v>
      </c>
      <c r="K24" s="348">
        <v>24</v>
      </c>
      <c r="L24" s="383" t="str">
        <f>VLOOKUP(P24,'1'!$A$2:$B$68,2)</f>
        <v>Budi Hartanto, S.Kom, M.Kom</v>
      </c>
      <c r="M24" s="333" t="e">
        <f>VLOOKUP(Q24,'1'!$A$2:$B$68,2)</f>
        <v>#N/A</v>
      </c>
      <c r="N24" s="152"/>
      <c r="O24" s="98"/>
      <c r="P24" s="75">
        <v>13</v>
      </c>
      <c r="Q24" s="75" t="s">
        <v>14</v>
      </c>
    </row>
    <row r="25" spans="1:18" ht="21.95" customHeight="1">
      <c r="A25" s="92"/>
      <c r="B25" s="68"/>
      <c r="C25" s="147"/>
      <c r="D25" s="428"/>
      <c r="E25" s="443"/>
      <c r="F25" s="444"/>
      <c r="G25" s="422"/>
      <c r="H25" s="348" t="s">
        <v>54</v>
      </c>
      <c r="I25" s="348" t="s">
        <v>361</v>
      </c>
      <c r="J25" s="332" t="s">
        <v>159</v>
      </c>
      <c r="K25" s="348">
        <v>23</v>
      </c>
      <c r="L25" s="384"/>
      <c r="M25" s="181" t="e">
        <f>VLOOKUP(Q25,'1'!$A$2:$B$68,2)</f>
        <v>#N/A</v>
      </c>
      <c r="N25" s="152"/>
      <c r="O25" s="98"/>
      <c r="P25" s="75">
        <v>16</v>
      </c>
      <c r="Q25" s="75" t="s">
        <v>14</v>
      </c>
    </row>
    <row r="26" spans="1:18" ht="21.95" customHeight="1">
      <c r="B26" s="68"/>
      <c r="C26" s="312"/>
      <c r="D26" s="406">
        <v>3</v>
      </c>
      <c r="E26" s="408" t="s">
        <v>276</v>
      </c>
      <c r="F26" s="409"/>
      <c r="G26" s="427" t="s">
        <v>136</v>
      </c>
      <c r="H26" s="302" t="s">
        <v>20</v>
      </c>
      <c r="I26" s="348" t="s">
        <v>362</v>
      </c>
      <c r="J26" s="414" t="s">
        <v>155</v>
      </c>
      <c r="K26" s="348">
        <v>10</v>
      </c>
      <c r="L26" s="383" t="str">
        <f>VLOOKUP(P26,'1'!$A$2:$B$68,2)</f>
        <v>R. Arie Febrianto, M.H</v>
      </c>
      <c r="M26" s="397" t="str">
        <f>VLOOKUP(Q26,'1'!$A$2:$B$68,2)</f>
        <v>Mawar Hardiyanti, S.Kom</v>
      </c>
      <c r="N26" s="285"/>
      <c r="O26" s="144"/>
      <c r="P26" s="75">
        <v>33</v>
      </c>
      <c r="Q26" s="92">
        <v>15</v>
      </c>
    </row>
    <row r="27" spans="1:18" ht="21.95" customHeight="1">
      <c r="B27" s="68"/>
      <c r="C27" s="312"/>
      <c r="D27" s="407"/>
      <c r="E27" s="410"/>
      <c r="F27" s="411"/>
      <c r="G27" s="427"/>
      <c r="H27" s="315" t="s">
        <v>55</v>
      </c>
      <c r="I27" s="348" t="s">
        <v>292</v>
      </c>
      <c r="J27" s="416"/>
      <c r="K27" s="348">
        <v>27</v>
      </c>
      <c r="L27" s="385"/>
      <c r="M27" s="399"/>
      <c r="N27" s="152"/>
      <c r="O27" s="98"/>
      <c r="P27" s="75" t="s">
        <v>14</v>
      </c>
      <c r="Q27" s="75" t="s">
        <v>14</v>
      </c>
    </row>
    <row r="28" spans="1:18" ht="21.95" customHeight="1">
      <c r="B28" s="68"/>
      <c r="C28" s="312"/>
      <c r="D28" s="428"/>
      <c r="E28" s="443"/>
      <c r="F28" s="444"/>
      <c r="G28" s="427"/>
      <c r="H28" s="322" t="s">
        <v>55</v>
      </c>
      <c r="I28" s="348" t="s">
        <v>304</v>
      </c>
      <c r="J28" s="332" t="s">
        <v>161</v>
      </c>
      <c r="K28" s="348">
        <v>28</v>
      </c>
      <c r="L28" s="384"/>
      <c r="M28" s="333" t="e">
        <f>VLOOKUP(Q28,'1'!$A$2:$B$68,2)</f>
        <v>#N/A</v>
      </c>
      <c r="N28" s="152"/>
      <c r="O28" s="98"/>
      <c r="P28" s="75">
        <v>51</v>
      </c>
      <c r="Q28" s="75" t="s">
        <v>14</v>
      </c>
    </row>
    <row r="29" spans="1:18" s="24" customFormat="1" ht="21.95" customHeight="1">
      <c r="A29" s="92"/>
      <c r="B29" s="68"/>
      <c r="C29" s="312"/>
      <c r="D29" s="109"/>
      <c r="E29" s="545"/>
      <c r="F29" s="546"/>
      <c r="G29" s="350"/>
      <c r="H29" s="348"/>
      <c r="I29" s="348"/>
      <c r="J29" s="332"/>
      <c r="K29" s="348"/>
      <c r="L29" s="272"/>
      <c r="M29" s="175"/>
      <c r="N29" s="173"/>
      <c r="O29" s="144"/>
      <c r="P29" s="92"/>
      <c r="Q29" s="92"/>
      <c r="R29" s="92"/>
    </row>
    <row r="30" spans="1:18" ht="21.95" customHeight="1">
      <c r="B30" s="14"/>
      <c r="C30" s="313" t="s">
        <v>42</v>
      </c>
      <c r="D30" s="417" t="s">
        <v>36</v>
      </c>
      <c r="E30" s="418"/>
      <c r="F30" s="418"/>
      <c r="G30" s="418"/>
      <c r="H30" s="418"/>
      <c r="I30" s="418"/>
      <c r="J30" s="418"/>
      <c r="K30" s="418"/>
      <c r="L30" s="418"/>
      <c r="M30" s="418"/>
      <c r="N30" s="572"/>
    </row>
    <row r="31" spans="1:18" s="24" customFormat="1" ht="21.95" customHeight="1">
      <c r="A31" s="92"/>
      <c r="B31" s="68"/>
      <c r="C31" s="583" t="s">
        <v>102</v>
      </c>
      <c r="D31" s="364">
        <v>5</v>
      </c>
      <c r="E31" s="443" t="s">
        <v>109</v>
      </c>
      <c r="F31" s="444"/>
      <c r="G31" s="413" t="s">
        <v>124</v>
      </c>
      <c r="H31" s="332" t="s">
        <v>24</v>
      </c>
      <c r="I31" s="332" t="s">
        <v>299</v>
      </c>
      <c r="J31" s="415" t="s">
        <v>161</v>
      </c>
      <c r="K31" s="332">
        <v>3</v>
      </c>
      <c r="L31" s="385" t="str">
        <f>VLOOKUP(P31,'1'!$A$2:$B$68,2)</f>
        <v>R. Arie Febrianto, M.H</v>
      </c>
      <c r="M31" s="398" t="e">
        <f>VLOOKUP(Q31,'1'!$A$2:$B$68,2)</f>
        <v>#N/A</v>
      </c>
      <c r="N31" s="323"/>
      <c r="O31" s="144"/>
      <c r="P31" s="75">
        <v>33</v>
      </c>
      <c r="Q31" s="92" t="s">
        <v>14</v>
      </c>
      <c r="R31" s="92"/>
    </row>
    <row r="32" spans="1:18" ht="21.95" customHeight="1">
      <c r="B32" s="68"/>
      <c r="C32" s="583"/>
      <c r="D32" s="364">
        <v>5</v>
      </c>
      <c r="E32" s="484" t="s">
        <v>109</v>
      </c>
      <c r="F32" s="485"/>
      <c r="G32" s="422"/>
      <c r="H32" s="348" t="s">
        <v>249</v>
      </c>
      <c r="I32" s="348" t="s">
        <v>357</v>
      </c>
      <c r="J32" s="416"/>
      <c r="K32" s="348" t="s">
        <v>358</v>
      </c>
      <c r="L32" s="384"/>
      <c r="M32" s="399"/>
      <c r="N32" s="152"/>
      <c r="O32" s="98"/>
      <c r="P32" s="75">
        <v>33</v>
      </c>
      <c r="Q32" s="75" t="s">
        <v>14</v>
      </c>
    </row>
    <row r="33" spans="1:17" ht="21.95" customHeight="1">
      <c r="B33" s="19"/>
      <c r="C33" s="313" t="s">
        <v>42</v>
      </c>
      <c r="D33" s="406">
        <v>1</v>
      </c>
      <c r="E33" s="487" t="s">
        <v>125</v>
      </c>
      <c r="F33" s="488"/>
      <c r="G33" s="412" t="s">
        <v>124</v>
      </c>
      <c r="H33" s="348" t="s">
        <v>54</v>
      </c>
      <c r="I33" s="348" t="s">
        <v>464</v>
      </c>
      <c r="J33" s="414" t="s">
        <v>160</v>
      </c>
      <c r="K33" s="348" t="s">
        <v>463</v>
      </c>
      <c r="L33" s="383" t="str">
        <f>VLOOKUP(P33,'1'!$A$2:$B$68,2)</f>
        <v>Bayu Dwi Raharja, S.Kom, M.Kom</v>
      </c>
      <c r="M33" s="397" t="e">
        <f>VLOOKUP(Q33,'1'!$A$2:$B$68,2)</f>
        <v>#N/A</v>
      </c>
      <c r="N33" s="152"/>
      <c r="O33" s="98"/>
      <c r="P33" s="75">
        <v>11</v>
      </c>
      <c r="Q33" s="75" t="s">
        <v>14</v>
      </c>
    </row>
    <row r="34" spans="1:17" ht="21.95" customHeight="1">
      <c r="B34" s="19"/>
      <c r="C34" s="313" t="s">
        <v>265</v>
      </c>
      <c r="D34" s="407"/>
      <c r="E34" s="489"/>
      <c r="F34" s="490"/>
      <c r="G34" s="413"/>
      <c r="H34" s="348" t="s">
        <v>53</v>
      </c>
      <c r="I34" s="348" t="s">
        <v>425</v>
      </c>
      <c r="J34" s="415"/>
      <c r="K34" s="348" t="s">
        <v>424</v>
      </c>
      <c r="L34" s="385"/>
      <c r="M34" s="398"/>
      <c r="N34" s="152"/>
      <c r="O34" s="98"/>
      <c r="P34" s="75" t="s">
        <v>14</v>
      </c>
      <c r="Q34" s="75" t="s">
        <v>14</v>
      </c>
    </row>
    <row r="35" spans="1:17" ht="21.95" customHeight="1">
      <c r="B35" s="19"/>
      <c r="C35" s="314" t="s">
        <v>266</v>
      </c>
      <c r="D35" s="428"/>
      <c r="E35" s="494"/>
      <c r="F35" s="495"/>
      <c r="G35" s="422"/>
      <c r="H35" s="348" t="s">
        <v>24</v>
      </c>
      <c r="I35" s="348" t="s">
        <v>293</v>
      </c>
      <c r="J35" s="416"/>
      <c r="K35" s="348">
        <v>4</v>
      </c>
      <c r="L35" s="384"/>
      <c r="M35" s="399"/>
      <c r="N35" s="152"/>
      <c r="O35" s="98"/>
      <c r="P35" s="75" t="s">
        <v>14</v>
      </c>
      <c r="Q35" s="75" t="s">
        <v>14</v>
      </c>
    </row>
    <row r="36" spans="1:17" ht="36.75" customHeight="1">
      <c r="B36" s="19"/>
      <c r="C36" s="129"/>
      <c r="D36" s="361">
        <v>1</v>
      </c>
      <c r="E36" s="581" t="s">
        <v>125</v>
      </c>
      <c r="F36" s="582"/>
      <c r="G36" s="339" t="s">
        <v>124</v>
      </c>
      <c r="H36" s="348" t="s">
        <v>55</v>
      </c>
      <c r="I36" s="348" t="s">
        <v>301</v>
      </c>
      <c r="J36" s="348" t="s">
        <v>159</v>
      </c>
      <c r="K36" s="348" t="s">
        <v>302</v>
      </c>
      <c r="L36" s="145" t="str">
        <f>VLOOKUP(P36,'1'!$A$2:$B$68,2)</f>
        <v>Trias Pungkur K. S.T</v>
      </c>
      <c r="M36" s="333" t="e">
        <f>VLOOKUP(Q36,'1'!$A$2:$B$68,2)</f>
        <v>#N/A</v>
      </c>
      <c r="N36" s="152"/>
      <c r="O36" s="98"/>
      <c r="P36" s="75">
        <v>51</v>
      </c>
      <c r="Q36" s="75" t="s">
        <v>14</v>
      </c>
    </row>
    <row r="37" spans="1:17" ht="21.95" customHeight="1">
      <c r="B37" s="6"/>
      <c r="C37" s="371"/>
      <c r="D37" s="361">
        <v>5</v>
      </c>
      <c r="E37" s="408" t="s">
        <v>106</v>
      </c>
      <c r="F37" s="409"/>
      <c r="G37" s="412" t="s">
        <v>124</v>
      </c>
      <c r="H37" s="348" t="s">
        <v>20</v>
      </c>
      <c r="I37" s="348" t="s">
        <v>225</v>
      </c>
      <c r="J37" s="414" t="s">
        <v>157</v>
      </c>
      <c r="K37" s="348">
        <v>4</v>
      </c>
      <c r="L37" s="383" t="str">
        <f>VLOOKUP(P37,'1'!$A$2:$B$68,2)</f>
        <v>Hendro Wijayanto, S.Kom, M.Kom</v>
      </c>
      <c r="M37" s="397" t="e">
        <f>VLOOKUP(Q37,'1'!$A$2:$B$68,2)</f>
        <v>#N/A</v>
      </c>
      <c r="N37" s="152"/>
      <c r="O37" s="98"/>
      <c r="P37" s="75">
        <v>25</v>
      </c>
      <c r="Q37" s="75" t="s">
        <v>14</v>
      </c>
    </row>
    <row r="38" spans="1:17" ht="21.95" customHeight="1">
      <c r="B38" s="5"/>
      <c r="C38" s="371"/>
      <c r="D38" s="361">
        <v>7</v>
      </c>
      <c r="E38" s="443"/>
      <c r="F38" s="444"/>
      <c r="G38" s="422"/>
      <c r="H38" s="348" t="s">
        <v>54</v>
      </c>
      <c r="I38" s="348" t="s">
        <v>488</v>
      </c>
      <c r="J38" s="416"/>
      <c r="K38" s="348" t="s">
        <v>487</v>
      </c>
      <c r="L38" s="384"/>
      <c r="M38" s="399"/>
      <c r="N38" s="152"/>
      <c r="O38" s="98"/>
      <c r="P38" s="75" t="s">
        <v>14</v>
      </c>
      <c r="Q38" s="75" t="s">
        <v>14</v>
      </c>
    </row>
    <row r="39" spans="1:17" ht="21.95" customHeight="1">
      <c r="B39" s="5"/>
      <c r="C39" s="72"/>
      <c r="D39" s="362">
        <v>7</v>
      </c>
      <c r="E39" s="579" t="s">
        <v>66</v>
      </c>
      <c r="F39" s="580"/>
      <c r="G39" s="331" t="s">
        <v>148</v>
      </c>
      <c r="H39" s="348" t="s">
        <v>55</v>
      </c>
      <c r="I39" s="348" t="s">
        <v>326</v>
      </c>
      <c r="J39" s="348" t="s">
        <v>157</v>
      </c>
      <c r="K39" s="348" t="s">
        <v>327</v>
      </c>
      <c r="L39" s="196" t="str">
        <f>VLOOKUP(P39,'1'!$A$2:$B$68,2)</f>
        <v>Endang Anggiratih, S.T, M.Cs</v>
      </c>
      <c r="M39" s="368" t="e">
        <f>VLOOKUP(Q39,'1'!$A$2:$B$68,2)</f>
        <v>#N/A</v>
      </c>
      <c r="N39" s="152"/>
      <c r="O39" s="98"/>
      <c r="P39" s="75">
        <v>16</v>
      </c>
    </row>
    <row r="40" spans="1:17" ht="21.95" customHeight="1">
      <c r="B40" s="68"/>
      <c r="C40" s="312"/>
      <c r="D40" s="406">
        <v>3</v>
      </c>
      <c r="E40" s="408" t="s">
        <v>276</v>
      </c>
      <c r="F40" s="409"/>
      <c r="G40" s="412" t="s">
        <v>148</v>
      </c>
      <c r="H40" s="348" t="s">
        <v>456</v>
      </c>
      <c r="I40" s="348" t="s">
        <v>455</v>
      </c>
      <c r="J40" s="414" t="s">
        <v>156</v>
      </c>
      <c r="K40" s="348" t="s">
        <v>454</v>
      </c>
      <c r="L40" s="383" t="str">
        <f>VLOOKUP(P40,'1'!$A$2:$B$68,2)</f>
        <v>R. Arie Febrianto, M.H</v>
      </c>
      <c r="M40" s="397" t="e">
        <f>VLOOKUP(Q40,'1'!$A$2:$B$68,2)</f>
        <v>#N/A</v>
      </c>
      <c r="N40" s="152"/>
      <c r="O40" s="98"/>
      <c r="P40" s="75">
        <v>33</v>
      </c>
      <c r="Q40" s="75" t="s">
        <v>14</v>
      </c>
    </row>
    <row r="41" spans="1:17" ht="21.95" customHeight="1">
      <c r="B41" s="68"/>
      <c r="C41" s="312"/>
      <c r="D41" s="428"/>
      <c r="E41" s="443"/>
      <c r="F41" s="444"/>
      <c r="G41" s="422"/>
      <c r="H41" s="348" t="s">
        <v>54</v>
      </c>
      <c r="I41" s="348" t="s">
        <v>466</v>
      </c>
      <c r="J41" s="416"/>
      <c r="K41" s="348">
        <v>2</v>
      </c>
      <c r="L41" s="384"/>
      <c r="M41" s="399"/>
      <c r="N41" s="152"/>
      <c r="O41" s="98"/>
      <c r="P41" s="75" t="s">
        <v>14</v>
      </c>
      <c r="Q41" s="75" t="s">
        <v>14</v>
      </c>
    </row>
    <row r="42" spans="1:17" ht="21.95" customHeight="1">
      <c r="B42" s="6"/>
      <c r="C42" s="371"/>
      <c r="D42" s="361">
        <v>3</v>
      </c>
      <c r="E42" s="484" t="s">
        <v>67</v>
      </c>
      <c r="F42" s="485"/>
      <c r="G42" s="350" t="s">
        <v>162</v>
      </c>
      <c r="H42" s="348" t="s">
        <v>356</v>
      </c>
      <c r="I42" s="348" t="s">
        <v>372</v>
      </c>
      <c r="J42" s="348" t="s">
        <v>156</v>
      </c>
      <c r="K42" s="348" t="s">
        <v>183</v>
      </c>
      <c r="L42" s="145" t="str">
        <f>VLOOKUP(P42,'1'!$A$2:$B$68,2)</f>
        <v>Budi Hartanto, S.Kom, M.Kom</v>
      </c>
      <c r="M42" s="181" t="e">
        <f>VLOOKUP(Q42,'1'!$A$2:$B$68,2)</f>
        <v>#N/A</v>
      </c>
      <c r="N42" s="152"/>
      <c r="O42" s="98"/>
      <c r="P42" s="75">
        <v>13</v>
      </c>
      <c r="Q42" s="75" t="s">
        <v>14</v>
      </c>
    </row>
    <row r="43" spans="1:17" ht="21.95" customHeight="1" thickBot="1">
      <c r="B43" s="246"/>
      <c r="C43" s="239"/>
      <c r="D43" s="232"/>
      <c r="E43" s="233"/>
      <c r="F43" s="234"/>
      <c r="G43" s="232"/>
      <c r="H43" s="232"/>
      <c r="I43" s="232"/>
      <c r="J43" s="232"/>
      <c r="K43" s="465" t="s">
        <v>43</v>
      </c>
      <c r="L43" s="247"/>
      <c r="M43" s="193"/>
      <c r="N43" s="106"/>
      <c r="O43" s="98"/>
    </row>
    <row r="44" spans="1:17" ht="21.95" customHeight="1" thickTop="1">
      <c r="B44" s="248"/>
      <c r="C44" s="240"/>
      <c r="D44" s="236"/>
      <c r="E44" s="237"/>
      <c r="F44" s="238"/>
      <c r="G44" s="236"/>
      <c r="H44" s="236"/>
      <c r="I44" s="236"/>
      <c r="J44" s="254"/>
      <c r="K44" s="466"/>
      <c r="L44" s="249"/>
      <c r="M44" s="194"/>
      <c r="N44" s="176"/>
      <c r="O44" s="98"/>
    </row>
    <row r="45" spans="1:17" ht="21.95" customHeight="1">
      <c r="A45" s="92"/>
      <c r="B45" s="150" t="s">
        <v>17</v>
      </c>
      <c r="C45" s="313" t="s">
        <v>43</v>
      </c>
      <c r="D45" s="423">
        <v>1</v>
      </c>
      <c r="E45" s="477" t="s">
        <v>128</v>
      </c>
      <c r="F45" s="477"/>
      <c r="G45" s="427" t="s">
        <v>123</v>
      </c>
      <c r="H45" s="348" t="s">
        <v>55</v>
      </c>
      <c r="I45" s="348" t="s">
        <v>516</v>
      </c>
      <c r="J45" s="332" t="s">
        <v>160</v>
      </c>
      <c r="K45" s="348" t="s">
        <v>230</v>
      </c>
      <c r="L45" s="383" t="str">
        <f>VLOOKUP(P45,'1'!$A$2:$B$68,2)</f>
        <v>Arumsari, S.Pd, M.Pd</v>
      </c>
      <c r="M45" s="333" t="e">
        <f>VLOOKUP(Q45,'1'!$A$2:$B$68,2)</f>
        <v>#N/A</v>
      </c>
      <c r="N45" s="152"/>
      <c r="O45" s="98"/>
      <c r="P45" s="75">
        <v>6</v>
      </c>
      <c r="Q45" s="75" t="s">
        <v>14</v>
      </c>
    </row>
    <row r="46" spans="1:17" ht="21.95" customHeight="1">
      <c r="A46" s="92"/>
      <c r="B46" s="150"/>
      <c r="C46" s="313" t="s">
        <v>242</v>
      </c>
      <c r="D46" s="423"/>
      <c r="E46" s="477"/>
      <c r="F46" s="477"/>
      <c r="G46" s="427"/>
      <c r="H46" s="348" t="s">
        <v>55</v>
      </c>
      <c r="I46" s="348" t="s">
        <v>304</v>
      </c>
      <c r="J46" s="332" t="s">
        <v>159</v>
      </c>
      <c r="K46" s="348">
        <v>26</v>
      </c>
      <c r="L46" s="385"/>
      <c r="M46" s="333" t="e">
        <f>VLOOKUP(Q46,'1'!$A$2:$B$68,2)</f>
        <v>#N/A</v>
      </c>
      <c r="N46" s="152"/>
      <c r="O46" s="98"/>
      <c r="P46" s="75">
        <v>31</v>
      </c>
      <c r="Q46" s="75" t="s">
        <v>14</v>
      </c>
    </row>
    <row r="47" spans="1:17" ht="21.95" customHeight="1">
      <c r="A47" s="92"/>
      <c r="B47" s="150"/>
      <c r="C47" s="314" t="s">
        <v>266</v>
      </c>
      <c r="D47" s="423"/>
      <c r="E47" s="477"/>
      <c r="F47" s="477"/>
      <c r="G47" s="427"/>
      <c r="H47" s="348" t="s">
        <v>55</v>
      </c>
      <c r="I47" s="348" t="s">
        <v>305</v>
      </c>
      <c r="J47" s="348" t="s">
        <v>161</v>
      </c>
      <c r="K47" s="348">
        <v>26</v>
      </c>
      <c r="L47" s="384"/>
      <c r="M47" s="333" t="e">
        <f>VLOOKUP(Q47,'1'!$A$2:$B$68,2)</f>
        <v>#N/A</v>
      </c>
      <c r="N47" s="152"/>
      <c r="O47" s="98"/>
      <c r="P47" s="75">
        <v>12</v>
      </c>
      <c r="Q47" s="75" t="s">
        <v>14</v>
      </c>
    </row>
    <row r="48" spans="1:17" ht="21.95" customHeight="1">
      <c r="A48" s="92"/>
      <c r="B48" s="309"/>
      <c r="C48" s="310"/>
      <c r="D48" s="361">
        <v>1</v>
      </c>
      <c r="E48" s="477" t="s">
        <v>128</v>
      </c>
      <c r="F48" s="477"/>
      <c r="G48" s="350" t="s">
        <v>123</v>
      </c>
      <c r="H48" s="348" t="s">
        <v>54</v>
      </c>
      <c r="I48" s="348" t="s">
        <v>517</v>
      </c>
      <c r="J48" s="332" t="s">
        <v>156</v>
      </c>
      <c r="K48" s="348" t="s">
        <v>518</v>
      </c>
      <c r="L48" s="334" t="str">
        <f>VLOOKUP(P48,'1'!$A$2:$B$68,2)</f>
        <v>Drs. Suko Waspodho</v>
      </c>
      <c r="M48" s="333" t="e">
        <f>VLOOKUP(Q48,'1'!$A$2:$B$68,2)</f>
        <v>#N/A</v>
      </c>
      <c r="N48" s="152"/>
      <c r="O48" s="98"/>
      <c r="P48" s="75">
        <v>21</v>
      </c>
      <c r="Q48" s="75" t="s">
        <v>14</v>
      </c>
    </row>
    <row r="49" spans="2:18" ht="21.95" customHeight="1">
      <c r="B49" s="6"/>
      <c r="C49" s="371"/>
      <c r="D49" s="423">
        <v>1</v>
      </c>
      <c r="E49" s="477" t="s">
        <v>128</v>
      </c>
      <c r="F49" s="477"/>
      <c r="G49" s="427" t="s">
        <v>123</v>
      </c>
      <c r="H49" s="348" t="s">
        <v>24</v>
      </c>
      <c r="I49" s="348" t="s">
        <v>444</v>
      </c>
      <c r="J49" s="414" t="s">
        <v>157</v>
      </c>
      <c r="K49" s="348" t="s">
        <v>443</v>
      </c>
      <c r="L49" s="383" t="str">
        <f>VLOOKUP(P49,'1'!$A$2:$B$68,2)</f>
        <v>Saly Kurnia Octaviani, S.Pd, M.Hum</v>
      </c>
      <c r="M49" s="397" t="e">
        <f>VLOOKUP(Q49,'1'!$A$2:$B$68,2)</f>
        <v>#N/A</v>
      </c>
      <c r="N49" s="152"/>
      <c r="O49" s="98"/>
      <c r="P49" s="75">
        <v>47</v>
      </c>
      <c r="Q49" s="75" t="s">
        <v>14</v>
      </c>
    </row>
    <row r="50" spans="2:18" ht="21.95" customHeight="1">
      <c r="B50" s="6"/>
      <c r="C50" s="371"/>
      <c r="D50" s="423"/>
      <c r="E50" s="477"/>
      <c r="F50" s="477"/>
      <c r="G50" s="427"/>
      <c r="H50" s="348" t="s">
        <v>20</v>
      </c>
      <c r="I50" s="348" t="s">
        <v>349</v>
      </c>
      <c r="J50" s="415"/>
      <c r="K50" s="348">
        <v>9</v>
      </c>
      <c r="L50" s="385"/>
      <c r="M50" s="398"/>
      <c r="N50" s="152"/>
      <c r="O50" s="98"/>
      <c r="P50" s="75" t="s">
        <v>14</v>
      </c>
      <c r="Q50" s="75" t="s">
        <v>14</v>
      </c>
    </row>
    <row r="51" spans="2:18" ht="21.95" customHeight="1">
      <c r="B51" s="6"/>
      <c r="C51" s="371"/>
      <c r="D51" s="423"/>
      <c r="E51" s="477"/>
      <c r="F51" s="477"/>
      <c r="G51" s="427"/>
      <c r="H51" s="348" t="s">
        <v>21</v>
      </c>
      <c r="I51" s="348" t="s">
        <v>422</v>
      </c>
      <c r="J51" s="416"/>
      <c r="K51" s="348">
        <v>0</v>
      </c>
      <c r="L51" s="384"/>
      <c r="M51" s="399"/>
      <c r="N51" s="152"/>
      <c r="O51" s="98"/>
      <c r="P51" s="75" t="s">
        <v>14</v>
      </c>
      <c r="Q51" s="75" t="s">
        <v>14</v>
      </c>
    </row>
    <row r="52" spans="2:18" ht="21.95" customHeight="1">
      <c r="B52" s="6"/>
      <c r="C52" s="371"/>
      <c r="D52" s="406">
        <v>5</v>
      </c>
      <c r="E52" s="408" t="s">
        <v>129</v>
      </c>
      <c r="F52" s="409"/>
      <c r="G52" s="412" t="s">
        <v>149</v>
      </c>
      <c r="H52" s="348" t="s">
        <v>55</v>
      </c>
      <c r="I52" s="348" t="s">
        <v>310</v>
      </c>
      <c r="J52" s="348" t="s">
        <v>160</v>
      </c>
      <c r="K52" s="348" t="s">
        <v>321</v>
      </c>
      <c r="L52" s="383" t="str">
        <f>VLOOKUP(P52,'1'!$A$2:$B$68,2)</f>
        <v>Saly Kurnia Octaviani, S.Pd, M.Hum</v>
      </c>
      <c r="M52" s="333" t="e">
        <f>VLOOKUP(Q52,'1'!$A$2:$B$68,2)</f>
        <v>#N/A</v>
      </c>
      <c r="N52" s="152"/>
      <c r="O52" s="98"/>
      <c r="P52" s="75">
        <v>47</v>
      </c>
      <c r="Q52" s="75" t="s">
        <v>14</v>
      </c>
      <c r="R52" s="92"/>
    </row>
    <row r="53" spans="2:18" ht="21.95" customHeight="1">
      <c r="B53" s="6"/>
      <c r="C53" s="371"/>
      <c r="D53" s="407"/>
      <c r="E53" s="410"/>
      <c r="F53" s="411"/>
      <c r="G53" s="413"/>
      <c r="H53" s="348" t="s">
        <v>55</v>
      </c>
      <c r="I53" s="348" t="s">
        <v>333</v>
      </c>
      <c r="J53" s="348" t="s">
        <v>159</v>
      </c>
      <c r="K53" s="348" t="s">
        <v>337</v>
      </c>
      <c r="L53" s="385"/>
      <c r="M53" s="333" t="e">
        <f>VLOOKUP(Q53,'1'!$A$2:$B$68,2)</f>
        <v>#N/A</v>
      </c>
      <c r="N53" s="152"/>
      <c r="O53" s="98"/>
      <c r="P53" s="75">
        <v>31</v>
      </c>
      <c r="Q53" s="75" t="s">
        <v>14</v>
      </c>
      <c r="R53" s="92"/>
    </row>
    <row r="54" spans="2:18" ht="21.95" customHeight="1">
      <c r="B54" s="6"/>
      <c r="C54" s="371"/>
      <c r="D54" s="407"/>
      <c r="E54" s="410"/>
      <c r="F54" s="411"/>
      <c r="G54" s="413"/>
      <c r="H54" s="348" t="s">
        <v>55</v>
      </c>
      <c r="I54" s="348" t="s">
        <v>522</v>
      </c>
      <c r="J54" s="348" t="s">
        <v>161</v>
      </c>
      <c r="K54" s="348">
        <v>24</v>
      </c>
      <c r="L54" s="385"/>
      <c r="M54" s="333" t="e">
        <f>VLOOKUP(Q54,'1'!$A$2:$B$68,2)</f>
        <v>#N/A</v>
      </c>
      <c r="N54" s="152"/>
      <c r="O54" s="98"/>
      <c r="P54" s="75">
        <v>12</v>
      </c>
      <c r="Q54" s="75" t="s">
        <v>14</v>
      </c>
      <c r="R54" s="92"/>
    </row>
    <row r="55" spans="2:18" ht="21.95" customHeight="1">
      <c r="B55" s="6"/>
      <c r="C55" s="371"/>
      <c r="D55" s="407"/>
      <c r="E55" s="410"/>
      <c r="F55" s="411"/>
      <c r="G55" s="413"/>
      <c r="H55" s="348" t="s">
        <v>24</v>
      </c>
      <c r="I55" s="348" t="s">
        <v>310</v>
      </c>
      <c r="J55" s="348" t="s">
        <v>158</v>
      </c>
      <c r="K55" s="348" t="s">
        <v>442</v>
      </c>
      <c r="L55" s="384"/>
      <c r="M55" s="333" t="e">
        <f>VLOOKUP(Q55,'1'!$A$2:$B$68,2)</f>
        <v>#N/A</v>
      </c>
      <c r="N55" s="152"/>
      <c r="O55" s="98"/>
      <c r="P55" s="75">
        <v>17</v>
      </c>
      <c r="Q55" s="75" t="s">
        <v>14</v>
      </c>
      <c r="R55" s="92"/>
    </row>
    <row r="56" spans="2:18" ht="21.95" customHeight="1">
      <c r="B56" s="6"/>
      <c r="C56" s="371"/>
      <c r="D56" s="406">
        <v>5</v>
      </c>
      <c r="E56" s="576" t="s">
        <v>129</v>
      </c>
      <c r="F56" s="523"/>
      <c r="G56" s="412" t="s">
        <v>149</v>
      </c>
      <c r="H56" s="348" t="s">
        <v>54</v>
      </c>
      <c r="I56" s="348" t="s">
        <v>394</v>
      </c>
      <c r="J56" s="348" t="s">
        <v>156</v>
      </c>
      <c r="K56" s="348" t="s">
        <v>337</v>
      </c>
      <c r="L56" s="383" t="str">
        <f>VLOOKUP(P56,'1'!$A$2:$B$68,2)</f>
        <v>Arumsari, S.Pd, M.Pd</v>
      </c>
      <c r="M56" s="333" t="e">
        <f>VLOOKUP(Q56,'1'!$A$2:$B$68,2)</f>
        <v>#N/A</v>
      </c>
      <c r="N56" s="152"/>
      <c r="O56" s="98"/>
      <c r="P56" s="75">
        <v>6</v>
      </c>
      <c r="Q56" s="75" t="s">
        <v>14</v>
      </c>
      <c r="R56" s="92"/>
    </row>
    <row r="57" spans="2:18" ht="21.95" customHeight="1">
      <c r="B57" s="6"/>
      <c r="C57" s="371"/>
      <c r="D57" s="407"/>
      <c r="E57" s="577"/>
      <c r="F57" s="578"/>
      <c r="G57" s="413"/>
      <c r="H57" s="348" t="s">
        <v>54</v>
      </c>
      <c r="I57" s="348" t="s">
        <v>547</v>
      </c>
      <c r="J57" s="415" t="s">
        <v>157</v>
      </c>
      <c r="K57" s="348">
        <v>10</v>
      </c>
      <c r="L57" s="385"/>
      <c r="M57" s="397" t="e">
        <f>VLOOKUP(Q57,'1'!$A$2:$B$68,2)</f>
        <v>#N/A</v>
      </c>
      <c r="N57" s="152"/>
      <c r="O57" s="98"/>
      <c r="P57" s="75">
        <v>13</v>
      </c>
      <c r="Q57" s="75" t="s">
        <v>14</v>
      </c>
      <c r="R57" s="92"/>
    </row>
    <row r="58" spans="2:18" ht="21.95" customHeight="1">
      <c r="B58" s="6"/>
      <c r="C58" s="371"/>
      <c r="D58" s="407"/>
      <c r="E58" s="577"/>
      <c r="F58" s="578"/>
      <c r="G58" s="413"/>
      <c r="H58" s="348" t="s">
        <v>20</v>
      </c>
      <c r="I58" s="348" t="s">
        <v>364</v>
      </c>
      <c r="J58" s="415"/>
      <c r="K58" s="348">
        <v>6</v>
      </c>
      <c r="L58" s="385"/>
      <c r="M58" s="398"/>
      <c r="N58" s="152"/>
      <c r="O58" s="98"/>
      <c r="P58" s="75" t="s">
        <v>14</v>
      </c>
      <c r="Q58" s="75" t="s">
        <v>14</v>
      </c>
      <c r="R58" s="92"/>
    </row>
    <row r="59" spans="2:18" ht="21.95" customHeight="1">
      <c r="B59" s="6"/>
      <c r="C59" s="371"/>
      <c r="D59" s="407"/>
      <c r="E59" s="577"/>
      <c r="F59" s="578"/>
      <c r="G59" s="413"/>
      <c r="H59" s="348" t="s">
        <v>21</v>
      </c>
      <c r="I59" s="348" t="s">
        <v>409</v>
      </c>
      <c r="J59" s="416"/>
      <c r="K59" s="348">
        <v>1</v>
      </c>
      <c r="L59" s="384"/>
      <c r="M59" s="399"/>
      <c r="N59" s="152"/>
      <c r="O59" s="98"/>
      <c r="P59" s="75" t="s">
        <v>14</v>
      </c>
      <c r="Q59" s="75" t="s">
        <v>14</v>
      </c>
      <c r="R59" s="92"/>
    </row>
    <row r="60" spans="2:18" ht="21.95" customHeight="1">
      <c r="B60" s="6"/>
      <c r="C60" s="371"/>
      <c r="D60" s="406">
        <v>7</v>
      </c>
      <c r="E60" s="408" t="s">
        <v>65</v>
      </c>
      <c r="F60" s="409"/>
      <c r="G60" s="412" t="s">
        <v>150</v>
      </c>
      <c r="H60" s="348" t="s">
        <v>174</v>
      </c>
      <c r="I60" s="348" t="s">
        <v>533</v>
      </c>
      <c r="J60" s="348" t="s">
        <v>160</v>
      </c>
      <c r="K60" s="348" t="s">
        <v>534</v>
      </c>
      <c r="L60" s="383" t="str">
        <f>VLOOKUP(P60,'1'!$A$2:$B$68,2)</f>
        <v>Bambang Satrio Nugroho, S.E, M.M</v>
      </c>
      <c r="M60" s="333" t="e">
        <f>VLOOKUP(Q60,'1'!$A$2:$B$68,2)</f>
        <v>#N/A</v>
      </c>
      <c r="N60" s="152"/>
      <c r="O60" s="98"/>
      <c r="P60" s="75">
        <v>7</v>
      </c>
      <c r="Q60" s="75" t="s">
        <v>14</v>
      </c>
    </row>
    <row r="61" spans="2:18" ht="21.95" customHeight="1">
      <c r="B61" s="6"/>
      <c r="C61" s="371"/>
      <c r="D61" s="407"/>
      <c r="E61" s="410"/>
      <c r="F61" s="411"/>
      <c r="G61" s="413"/>
      <c r="H61" s="348" t="s">
        <v>55</v>
      </c>
      <c r="I61" s="348" t="s">
        <v>324</v>
      </c>
      <c r="J61" s="332" t="s">
        <v>159</v>
      </c>
      <c r="K61" s="348" t="s">
        <v>325</v>
      </c>
      <c r="L61" s="385"/>
      <c r="M61" s="333" t="e">
        <f>VLOOKUP(Q61,'1'!$A$2:$B$68,2)</f>
        <v>#N/A</v>
      </c>
      <c r="N61" s="152"/>
      <c r="O61" s="98"/>
      <c r="P61" s="75">
        <v>17</v>
      </c>
      <c r="Q61" s="75" t="s">
        <v>14</v>
      </c>
    </row>
    <row r="62" spans="2:18" ht="21.95" customHeight="1">
      <c r="B62" s="68"/>
      <c r="C62" s="147"/>
      <c r="D62" s="407"/>
      <c r="E62" s="410"/>
      <c r="F62" s="411"/>
      <c r="G62" s="413"/>
      <c r="H62" s="348" t="s">
        <v>55</v>
      </c>
      <c r="I62" s="348" t="s">
        <v>347</v>
      </c>
      <c r="J62" s="332" t="s">
        <v>161</v>
      </c>
      <c r="K62" s="348" t="s">
        <v>348</v>
      </c>
      <c r="L62" s="384"/>
      <c r="M62" s="333" t="e">
        <f>VLOOKUP(Q62,'1'!$A$2:$B$68,2)</f>
        <v>#N/A</v>
      </c>
      <c r="N62" s="152"/>
      <c r="O62" s="98"/>
      <c r="P62" s="75">
        <v>12</v>
      </c>
      <c r="Q62" s="75" t="s">
        <v>14</v>
      </c>
    </row>
    <row r="63" spans="2:18" ht="21.95" customHeight="1">
      <c r="B63" s="68"/>
      <c r="C63" s="147"/>
      <c r="D63" s="382"/>
      <c r="E63" s="317"/>
      <c r="F63" s="317"/>
      <c r="G63" s="210"/>
      <c r="H63" s="218"/>
      <c r="I63" s="218"/>
      <c r="J63" s="218"/>
      <c r="K63" s="218"/>
      <c r="L63" s="318"/>
      <c r="M63" s="319"/>
      <c r="N63" s="152"/>
      <c r="O63" s="98"/>
    </row>
    <row r="64" spans="2:18" ht="21.95" customHeight="1">
      <c r="B64" s="14"/>
      <c r="C64" s="128"/>
      <c r="D64" s="350"/>
      <c r="E64" s="166"/>
      <c r="F64" s="166"/>
      <c r="G64" s="350"/>
      <c r="H64" s="348"/>
      <c r="I64" s="348"/>
      <c r="J64" s="348"/>
      <c r="K64" s="348"/>
      <c r="L64" s="145"/>
      <c r="M64" s="333"/>
      <c r="N64" s="152"/>
      <c r="O64" s="98"/>
    </row>
    <row r="65" spans="1:18" ht="21.95" customHeight="1">
      <c r="B65" s="14"/>
      <c r="C65" s="147"/>
      <c r="D65" s="417" t="s">
        <v>36</v>
      </c>
      <c r="E65" s="418"/>
      <c r="F65" s="418"/>
      <c r="G65" s="418"/>
      <c r="H65" s="418"/>
      <c r="I65" s="418"/>
      <c r="J65" s="418"/>
      <c r="K65" s="418"/>
      <c r="L65" s="418"/>
      <c r="M65" s="418"/>
      <c r="N65" s="63"/>
      <c r="O65" s="98"/>
      <c r="P65" s="75" t="s">
        <v>14</v>
      </c>
      <c r="Q65" s="75" t="s">
        <v>14</v>
      </c>
    </row>
    <row r="66" spans="1:18" ht="21.95" customHeight="1">
      <c r="B66" s="5"/>
      <c r="C66" s="330" t="s">
        <v>102</v>
      </c>
      <c r="D66" s="361">
        <v>5</v>
      </c>
      <c r="E66" s="574" t="s">
        <v>167</v>
      </c>
      <c r="F66" s="575"/>
      <c r="G66" s="342" t="s">
        <v>124</v>
      </c>
      <c r="H66" s="348" t="s">
        <v>20</v>
      </c>
      <c r="I66" s="348" t="s">
        <v>227</v>
      </c>
      <c r="J66" s="348" t="s">
        <v>158</v>
      </c>
      <c r="K66" s="348" t="s">
        <v>461</v>
      </c>
      <c r="L66" s="145" t="str">
        <f>VLOOKUP(P66,'1'!$A$2:$B$68,2)</f>
        <v>Bambang Satrio Nugroho, S.E, M.M</v>
      </c>
      <c r="M66" s="333" t="e">
        <f>VLOOKUP(Q66,'1'!$A$2:$B$68,2)</f>
        <v>#N/A</v>
      </c>
      <c r="N66" s="152"/>
      <c r="O66" s="98"/>
      <c r="P66" s="75">
        <v>7</v>
      </c>
      <c r="Q66" s="75" t="s">
        <v>14</v>
      </c>
    </row>
    <row r="67" spans="1:18" ht="21" customHeight="1">
      <c r="A67" s="92"/>
      <c r="B67" s="68"/>
      <c r="C67" s="573" t="s">
        <v>198</v>
      </c>
      <c r="D67" s="406" t="s">
        <v>64</v>
      </c>
      <c r="E67" s="503" t="s">
        <v>199</v>
      </c>
      <c r="F67" s="504"/>
      <c r="G67" s="412" t="s">
        <v>124</v>
      </c>
      <c r="H67" s="348" t="s">
        <v>55</v>
      </c>
      <c r="I67" s="348" t="s">
        <v>317</v>
      </c>
      <c r="J67" s="348" t="s">
        <v>159</v>
      </c>
      <c r="K67" s="348" t="s">
        <v>315</v>
      </c>
      <c r="L67" s="383" t="str">
        <f>VLOOKUP(P67,'1'!$A$2:$B$68,2)</f>
        <v>Mawar Hardiyanti, S.Kom</v>
      </c>
      <c r="M67" s="333" t="e">
        <f>VLOOKUP(Q67,'1'!$A$2:$B$68,2)</f>
        <v>#N/A</v>
      </c>
      <c r="N67" s="152"/>
      <c r="O67" s="98"/>
      <c r="P67" s="75">
        <v>15</v>
      </c>
      <c r="Q67" s="75" t="s">
        <v>14</v>
      </c>
    </row>
    <row r="68" spans="1:18" ht="21" customHeight="1">
      <c r="A68" s="92"/>
      <c r="B68" s="68"/>
      <c r="C68" s="573"/>
      <c r="D68" s="407"/>
      <c r="E68" s="505"/>
      <c r="F68" s="506"/>
      <c r="G68" s="413"/>
      <c r="H68" s="348" t="s">
        <v>55</v>
      </c>
      <c r="I68" s="348" t="s">
        <v>388</v>
      </c>
      <c r="J68" s="414" t="s">
        <v>160</v>
      </c>
      <c r="K68" s="348" t="s">
        <v>389</v>
      </c>
      <c r="L68" s="385"/>
      <c r="M68" s="397" t="e">
        <f>VLOOKUP(Q68,'1'!$A$2:$B$68,2)</f>
        <v>#N/A</v>
      </c>
      <c r="N68" s="152"/>
      <c r="O68" s="98"/>
      <c r="P68" s="75">
        <v>17</v>
      </c>
      <c r="Q68" s="75" t="s">
        <v>14</v>
      </c>
    </row>
    <row r="69" spans="1:18" ht="21" customHeight="1">
      <c r="A69" s="92"/>
      <c r="B69" s="68"/>
      <c r="C69" s="573"/>
      <c r="D69" s="407"/>
      <c r="E69" s="505"/>
      <c r="F69" s="506"/>
      <c r="G69" s="413"/>
      <c r="H69" s="348" t="s">
        <v>54</v>
      </c>
      <c r="I69" s="348" t="s">
        <v>596</v>
      </c>
      <c r="J69" s="416"/>
      <c r="K69" s="348">
        <v>3</v>
      </c>
      <c r="L69" s="384"/>
      <c r="M69" s="399"/>
      <c r="N69" s="152"/>
      <c r="O69" s="98"/>
      <c r="P69" s="75" t="s">
        <v>14</v>
      </c>
      <c r="Q69" s="75" t="s">
        <v>14</v>
      </c>
    </row>
    <row r="70" spans="1:18" s="75" customFormat="1" ht="21" customHeight="1">
      <c r="B70" s="66"/>
      <c r="C70" s="349" t="s">
        <v>170</v>
      </c>
      <c r="D70" s="361">
        <v>5</v>
      </c>
      <c r="E70" s="401" t="s">
        <v>119</v>
      </c>
      <c r="F70" s="402"/>
      <c r="G70" s="339" t="s">
        <v>124</v>
      </c>
      <c r="H70" s="348" t="s">
        <v>21</v>
      </c>
      <c r="I70" s="348" t="s">
        <v>409</v>
      </c>
      <c r="J70" s="537" t="s">
        <v>615</v>
      </c>
      <c r="K70" s="348">
        <v>1</v>
      </c>
      <c r="L70" s="383" t="str">
        <f>VLOOKUP(P70,'1'!$A$2:$B$68,2)</f>
        <v>Tri Irawati, S.E, M.Si</v>
      </c>
      <c r="M70" s="491" t="e">
        <f>VLOOKUP(Q70,'1'!$A$2:$B$68,2)</f>
        <v>#N/A</v>
      </c>
      <c r="N70" s="152"/>
      <c r="O70" s="98"/>
      <c r="P70" s="75">
        <v>50</v>
      </c>
      <c r="Q70" s="75" t="s">
        <v>14</v>
      </c>
    </row>
    <row r="71" spans="1:18" ht="21" customHeight="1">
      <c r="B71" s="6"/>
      <c r="C71" s="358" t="s">
        <v>171</v>
      </c>
      <c r="D71" s="361">
        <v>5</v>
      </c>
      <c r="E71" s="401" t="s">
        <v>119</v>
      </c>
      <c r="F71" s="402"/>
      <c r="G71" s="339" t="s">
        <v>124</v>
      </c>
      <c r="H71" s="348" t="s">
        <v>21</v>
      </c>
      <c r="I71" s="348" t="s">
        <v>226</v>
      </c>
      <c r="J71" s="537"/>
      <c r="K71" s="348">
        <v>2</v>
      </c>
      <c r="L71" s="384"/>
      <c r="M71" s="493"/>
      <c r="N71" s="152"/>
      <c r="O71" s="98"/>
      <c r="P71" s="75">
        <v>50</v>
      </c>
      <c r="Q71" s="75" t="s">
        <v>14</v>
      </c>
    </row>
    <row r="72" spans="1:18" ht="21.95" customHeight="1">
      <c r="B72" s="68"/>
      <c r="C72" s="349" t="s">
        <v>170</v>
      </c>
      <c r="D72" s="362">
        <v>3</v>
      </c>
      <c r="E72" s="404" t="s">
        <v>131</v>
      </c>
      <c r="F72" s="405"/>
      <c r="G72" s="339" t="s">
        <v>124</v>
      </c>
      <c r="H72" s="348" t="s">
        <v>249</v>
      </c>
      <c r="I72" s="348" t="s">
        <v>385</v>
      </c>
      <c r="J72" s="414" t="s">
        <v>157</v>
      </c>
      <c r="K72" s="348" t="s">
        <v>386</v>
      </c>
      <c r="L72" s="383" t="str">
        <f>VLOOKUP(P72,'1'!$A$2:$B$68,2)</f>
        <v>Endang Anggiratih, S.T, M.Cs</v>
      </c>
      <c r="M72" s="491" t="e">
        <f>VLOOKUP(Q72,'1'!$A$2:$B$68,2)</f>
        <v>#N/A</v>
      </c>
      <c r="N72" s="152"/>
      <c r="O72" s="98"/>
      <c r="P72" s="75">
        <v>16</v>
      </c>
      <c r="Q72" s="75" t="s">
        <v>14</v>
      </c>
    </row>
    <row r="73" spans="1:18" ht="21" customHeight="1">
      <c r="B73" s="6"/>
      <c r="C73" s="358" t="s">
        <v>171</v>
      </c>
      <c r="D73" s="361">
        <v>3</v>
      </c>
      <c r="E73" s="404" t="s">
        <v>131</v>
      </c>
      <c r="F73" s="405"/>
      <c r="G73" s="339" t="s">
        <v>124</v>
      </c>
      <c r="H73" s="348" t="s">
        <v>249</v>
      </c>
      <c r="I73" s="348" t="s">
        <v>353</v>
      </c>
      <c r="J73" s="416"/>
      <c r="K73" s="348" t="s">
        <v>151</v>
      </c>
      <c r="L73" s="384"/>
      <c r="M73" s="493"/>
      <c r="N73" s="152"/>
      <c r="O73" s="98"/>
      <c r="P73" s="75" t="s">
        <v>14</v>
      </c>
      <c r="Q73" s="75" t="s">
        <v>14</v>
      </c>
    </row>
    <row r="74" spans="1:18" ht="21.95" customHeight="1">
      <c r="B74" s="14"/>
      <c r="C74" s="313" t="s">
        <v>43</v>
      </c>
      <c r="D74" s="406">
        <v>1</v>
      </c>
      <c r="E74" s="408" t="s">
        <v>128</v>
      </c>
      <c r="F74" s="409"/>
      <c r="G74" s="412" t="s">
        <v>124</v>
      </c>
      <c r="H74" s="348" t="s">
        <v>20</v>
      </c>
      <c r="I74" s="348" t="s">
        <v>339</v>
      </c>
      <c r="J74" s="414" t="s">
        <v>155</v>
      </c>
      <c r="K74" s="348">
        <v>2</v>
      </c>
      <c r="L74" s="383" t="str">
        <f>VLOOKUP(P74,'1'!$A$2:$B$68,2)</f>
        <v>Saly Kurnia Octaviani, S.Pd, M.Hum</v>
      </c>
      <c r="M74" s="397" t="e">
        <f>VLOOKUP(Q74,'1'!$A$2:$B$68,2)</f>
        <v>#N/A</v>
      </c>
      <c r="N74" s="152"/>
      <c r="O74" s="98"/>
      <c r="P74" s="75">
        <v>47</v>
      </c>
      <c r="Q74" s="75" t="s">
        <v>14</v>
      </c>
    </row>
    <row r="75" spans="1:18" ht="21.95" customHeight="1">
      <c r="B75" s="14"/>
      <c r="C75" s="313" t="s">
        <v>242</v>
      </c>
      <c r="D75" s="407"/>
      <c r="E75" s="410"/>
      <c r="F75" s="411"/>
      <c r="G75" s="413"/>
      <c r="H75" s="348" t="s">
        <v>21</v>
      </c>
      <c r="I75" s="348" t="s">
        <v>423</v>
      </c>
      <c r="J75" s="415"/>
      <c r="K75" s="348">
        <v>2</v>
      </c>
      <c r="L75" s="385"/>
      <c r="M75" s="398"/>
      <c r="N75" s="152"/>
      <c r="O75" s="98"/>
      <c r="P75" s="75" t="s">
        <v>14</v>
      </c>
      <c r="Q75" s="75" t="s">
        <v>14</v>
      </c>
    </row>
    <row r="76" spans="1:18" ht="21.95" customHeight="1">
      <c r="B76" s="14"/>
      <c r="C76" s="314" t="s">
        <v>266</v>
      </c>
      <c r="D76" s="428"/>
      <c r="E76" s="443"/>
      <c r="F76" s="444"/>
      <c r="G76" s="422"/>
      <c r="H76" s="348" t="s">
        <v>24</v>
      </c>
      <c r="I76" s="348" t="s">
        <v>291</v>
      </c>
      <c r="J76" s="416"/>
      <c r="K76" s="348">
        <v>4</v>
      </c>
      <c r="L76" s="384"/>
      <c r="M76" s="399"/>
      <c r="N76" s="152"/>
      <c r="O76" s="98"/>
      <c r="P76" s="75" t="s">
        <v>14</v>
      </c>
      <c r="Q76" s="75" t="s">
        <v>14</v>
      </c>
    </row>
    <row r="77" spans="1:18" ht="21.95" customHeight="1">
      <c r="B77" s="14"/>
      <c r="C77" s="128"/>
      <c r="D77" s="362">
        <v>1</v>
      </c>
      <c r="E77" s="484" t="s">
        <v>128</v>
      </c>
      <c r="F77" s="485"/>
      <c r="G77" s="339" t="s">
        <v>124</v>
      </c>
      <c r="H77" s="348" t="s">
        <v>54</v>
      </c>
      <c r="I77" s="348" t="s">
        <v>368</v>
      </c>
      <c r="J77" s="348" t="s">
        <v>156</v>
      </c>
      <c r="K77" s="348">
        <v>5</v>
      </c>
      <c r="L77" s="145" t="str">
        <f>VLOOKUP(P77,'1'!$A$2:$B$68,2)</f>
        <v>Drs. Suko Waspodho</v>
      </c>
      <c r="M77" s="333" t="e">
        <f>VLOOKUP(Q77,'1'!$A$2:$B$68,2)</f>
        <v>#N/A</v>
      </c>
      <c r="N77" s="152"/>
      <c r="O77" s="98"/>
      <c r="P77" s="75">
        <v>21</v>
      </c>
      <c r="Q77" s="75" t="s">
        <v>14</v>
      </c>
    </row>
    <row r="78" spans="1:18" ht="21.95" customHeight="1">
      <c r="B78" s="14"/>
      <c r="C78" s="128"/>
      <c r="D78" s="362">
        <v>1</v>
      </c>
      <c r="E78" s="484" t="s">
        <v>128</v>
      </c>
      <c r="F78" s="485"/>
      <c r="G78" s="339" t="s">
        <v>124</v>
      </c>
      <c r="H78" s="348" t="s">
        <v>55</v>
      </c>
      <c r="I78" s="348" t="s">
        <v>303</v>
      </c>
      <c r="J78" s="348" t="s">
        <v>161</v>
      </c>
      <c r="K78" s="348">
        <v>15</v>
      </c>
      <c r="L78" s="145" t="str">
        <f>VLOOKUP(P78,'1'!$A$2:$B$68,2)</f>
        <v>Arumsari, S.Pd, M.Pd</v>
      </c>
      <c r="M78" s="333" t="e">
        <f>VLOOKUP(Q78,'1'!$A$2:$B$68,2)</f>
        <v>#N/A</v>
      </c>
      <c r="N78" s="152"/>
      <c r="O78" s="98"/>
      <c r="P78" s="75">
        <v>6</v>
      </c>
      <c r="Q78" s="75" t="s">
        <v>14</v>
      </c>
    </row>
    <row r="79" spans="1:18" ht="21" customHeight="1">
      <c r="B79" s="68"/>
      <c r="C79" s="312"/>
      <c r="D79" s="406">
        <v>5</v>
      </c>
      <c r="E79" s="408" t="s">
        <v>129</v>
      </c>
      <c r="F79" s="409"/>
      <c r="G79" s="412" t="s">
        <v>148</v>
      </c>
      <c r="H79" s="348" t="s">
        <v>54</v>
      </c>
      <c r="I79" s="348" t="s">
        <v>414</v>
      </c>
      <c r="J79" s="414" t="s">
        <v>157</v>
      </c>
      <c r="K79" s="348" t="s">
        <v>415</v>
      </c>
      <c r="L79" s="383" t="str">
        <f>VLOOKUP(P79,'1'!$A$2:$B$68,2)</f>
        <v>Arumsari, S.Pd, M.Pd</v>
      </c>
      <c r="M79" s="491" t="e">
        <f>VLOOKUP(Q79,'1'!$A$2:$B$68,2)</f>
        <v>#N/A</v>
      </c>
      <c r="N79" s="152"/>
      <c r="O79" s="98"/>
      <c r="P79" s="75">
        <v>6</v>
      </c>
      <c r="Q79" s="75" t="s">
        <v>14</v>
      </c>
      <c r="R79"/>
    </row>
    <row r="80" spans="1:18" ht="21" customHeight="1">
      <c r="B80" s="68"/>
      <c r="C80" s="371"/>
      <c r="D80" s="407"/>
      <c r="E80" s="410"/>
      <c r="F80" s="411"/>
      <c r="G80" s="413"/>
      <c r="H80" s="348" t="s">
        <v>54</v>
      </c>
      <c r="I80" s="348" t="s">
        <v>188</v>
      </c>
      <c r="J80" s="415"/>
      <c r="K80" s="348">
        <v>2</v>
      </c>
      <c r="L80" s="385"/>
      <c r="M80" s="492"/>
      <c r="N80" s="152"/>
      <c r="O80" s="98"/>
      <c r="P80" s="75" t="s">
        <v>14</v>
      </c>
      <c r="Q80" s="75" t="s">
        <v>14</v>
      </c>
      <c r="R80"/>
    </row>
    <row r="81" spans="2:34" ht="21" customHeight="1">
      <c r="B81" s="68"/>
      <c r="D81" s="428"/>
      <c r="E81" s="443"/>
      <c r="F81" s="444"/>
      <c r="G81" s="422"/>
      <c r="H81" s="348" t="s">
        <v>53</v>
      </c>
      <c r="I81" s="348" t="s">
        <v>235</v>
      </c>
      <c r="J81" s="416"/>
      <c r="K81" s="348" t="s">
        <v>236</v>
      </c>
      <c r="L81" s="384"/>
      <c r="M81" s="493"/>
      <c r="N81" s="152"/>
      <c r="O81" s="98"/>
      <c r="P81" s="75" t="s">
        <v>14</v>
      </c>
      <c r="Q81" s="75" t="s">
        <v>14</v>
      </c>
      <c r="R81"/>
    </row>
    <row r="82" spans="2:34" ht="21" customHeight="1">
      <c r="B82" s="68"/>
      <c r="D82" s="406">
        <v>5</v>
      </c>
      <c r="E82" s="408" t="s">
        <v>129</v>
      </c>
      <c r="F82" s="409"/>
      <c r="G82" s="412" t="s">
        <v>148</v>
      </c>
      <c r="H82" s="348" t="s">
        <v>55</v>
      </c>
      <c r="I82" s="348" t="s">
        <v>519</v>
      </c>
      <c r="J82" s="331" t="s">
        <v>160</v>
      </c>
      <c r="K82" s="348">
        <v>30</v>
      </c>
      <c r="L82" s="386" t="str">
        <f>VLOOKUP(P82,'1'!$A$2:$B$68,2)</f>
        <v>Saly Kurnia Octaviani, S.Pd, M.Hum</v>
      </c>
      <c r="M82" s="333" t="e">
        <f>VLOOKUP(Q82,'1'!$A$2:$B$68,2)</f>
        <v>#N/A</v>
      </c>
      <c r="N82" s="152"/>
      <c r="O82" s="98"/>
      <c r="P82" s="75">
        <v>47</v>
      </c>
      <c r="Q82" s="75" t="s">
        <v>14</v>
      </c>
      <c r="R82"/>
    </row>
    <row r="83" spans="2:34" ht="21" customHeight="1">
      <c r="B83" s="68"/>
      <c r="D83" s="407"/>
      <c r="E83" s="410"/>
      <c r="F83" s="411"/>
      <c r="G83" s="413"/>
      <c r="H83" s="348" t="s">
        <v>55</v>
      </c>
      <c r="I83" s="348" t="s">
        <v>328</v>
      </c>
      <c r="J83" s="414" t="s">
        <v>159</v>
      </c>
      <c r="K83" s="348" t="s">
        <v>576</v>
      </c>
      <c r="L83" s="387"/>
      <c r="M83" s="397" t="e">
        <f>VLOOKUP(Q83,'1'!$A$2:$B$68,2)</f>
        <v>#N/A</v>
      </c>
      <c r="N83" s="152"/>
      <c r="O83" s="98"/>
      <c r="P83" s="75">
        <v>16</v>
      </c>
      <c r="Q83" s="75" t="s">
        <v>14</v>
      </c>
      <c r="R83"/>
    </row>
    <row r="84" spans="2:34" ht="21" customHeight="1">
      <c r="B84" s="68"/>
      <c r="D84" s="428"/>
      <c r="E84" s="443"/>
      <c r="F84" s="444"/>
      <c r="G84" s="422"/>
      <c r="H84" s="348" t="s">
        <v>186</v>
      </c>
      <c r="I84" s="348" t="s">
        <v>223</v>
      </c>
      <c r="J84" s="416"/>
      <c r="K84" s="348">
        <v>11</v>
      </c>
      <c r="L84" s="388"/>
      <c r="M84" s="399"/>
      <c r="N84" s="152"/>
      <c r="O84" s="98"/>
      <c r="P84" s="75" t="s">
        <v>14</v>
      </c>
      <c r="Q84" s="75" t="s">
        <v>14</v>
      </c>
      <c r="R84"/>
    </row>
    <row r="85" spans="2:34" ht="21" customHeight="1">
      <c r="B85" s="5"/>
      <c r="C85" s="371"/>
      <c r="D85" s="406">
        <v>7</v>
      </c>
      <c r="E85" s="408" t="s">
        <v>65</v>
      </c>
      <c r="F85" s="409"/>
      <c r="G85" s="412" t="s">
        <v>162</v>
      </c>
      <c r="H85" s="348" t="s">
        <v>55</v>
      </c>
      <c r="I85" s="348" t="s">
        <v>326</v>
      </c>
      <c r="J85" s="414" t="s">
        <v>156</v>
      </c>
      <c r="K85" s="348" t="s">
        <v>329</v>
      </c>
      <c r="L85" s="383" t="str">
        <f>VLOOKUP(P85,'1'!$A$2:$B$68,2)</f>
        <v>Bambang Satrio Nugroho, S.E, M.M</v>
      </c>
      <c r="M85" s="491" t="str">
        <f>VLOOKUP(Q85,'1'!$A$2:$B$68,2)</f>
        <v>Sri Tomo, S.T, M.Kom</v>
      </c>
      <c r="N85" s="152"/>
      <c r="O85" s="98"/>
      <c r="P85" s="75">
        <v>7</v>
      </c>
      <c r="Q85" s="75">
        <v>45</v>
      </c>
    </row>
    <row r="86" spans="2:34" ht="21" customHeight="1">
      <c r="B86" s="5"/>
      <c r="C86" s="371"/>
      <c r="D86" s="428"/>
      <c r="E86" s="443"/>
      <c r="F86" s="444"/>
      <c r="G86" s="413"/>
      <c r="H86" s="348" t="s">
        <v>54</v>
      </c>
      <c r="I86" s="348" t="s">
        <v>194</v>
      </c>
      <c r="J86" s="416"/>
      <c r="K86" s="348">
        <v>1</v>
      </c>
      <c r="L86" s="384"/>
      <c r="M86" s="493"/>
      <c r="N86" s="152"/>
      <c r="O86" s="98"/>
      <c r="P86" s="75" t="s">
        <v>14</v>
      </c>
      <c r="Q86" s="75" t="s">
        <v>14</v>
      </c>
    </row>
    <row r="87" spans="2:34" ht="21.95" customHeight="1" thickBot="1">
      <c r="B87" s="84"/>
      <c r="C87" s="85"/>
      <c r="D87" s="95"/>
      <c r="E87" s="95"/>
      <c r="F87" s="95"/>
      <c r="G87" s="95"/>
      <c r="H87" s="95"/>
      <c r="I87" s="95"/>
      <c r="J87" s="95"/>
      <c r="K87" s="95"/>
      <c r="L87" s="95"/>
      <c r="M87" s="178"/>
      <c r="N87" s="177"/>
      <c r="O87" s="365"/>
      <c r="P87" s="75" t="s">
        <v>14</v>
      </c>
      <c r="Q87" s="75" t="s">
        <v>14</v>
      </c>
    </row>
    <row r="88" spans="2:34" ht="15.75">
      <c r="B88" s="11"/>
      <c r="C88" s="39"/>
      <c r="D88" s="34"/>
      <c r="E88" s="40"/>
      <c r="F88" s="40"/>
      <c r="G88" s="34"/>
      <c r="H88" s="41"/>
      <c r="I88" s="41"/>
      <c r="J88" s="41"/>
      <c r="K88" s="41"/>
      <c r="L88" s="250"/>
      <c r="M88" s="52"/>
      <c r="N88" s="97"/>
      <c r="O88" s="98"/>
      <c r="P88" s="75" t="s">
        <v>14</v>
      </c>
      <c r="Q88" s="75" t="s">
        <v>14</v>
      </c>
    </row>
    <row r="89" spans="2:34" ht="23.25">
      <c r="B89" s="62" t="s">
        <v>241</v>
      </c>
      <c r="C89" s="42"/>
      <c r="D89" s="36"/>
      <c r="E89" s="37"/>
      <c r="F89" s="37"/>
      <c r="G89" s="36"/>
      <c r="H89" s="43"/>
      <c r="I89" s="43"/>
      <c r="J89" s="43"/>
      <c r="K89" s="43"/>
      <c r="L89" s="251"/>
      <c r="M89" s="53"/>
      <c r="N89" s="98"/>
      <c r="O89" s="98"/>
      <c r="P89" s="75" t="s">
        <v>14</v>
      </c>
      <c r="Q89" s="75" t="s">
        <v>14</v>
      </c>
    </row>
    <row r="90" spans="2:34" ht="15.75" customHeight="1">
      <c r="P90" s="75" t="s">
        <v>14</v>
      </c>
      <c r="Q90" s="75" t="s">
        <v>14</v>
      </c>
    </row>
    <row r="91" spans="2:34" ht="15.75">
      <c r="B91" s="1"/>
      <c r="C91" s="42"/>
      <c r="D91" s="36"/>
      <c r="E91" s="37"/>
      <c r="F91" s="37"/>
      <c r="G91" s="36"/>
      <c r="H91" s="43"/>
      <c r="I91" s="43"/>
      <c r="J91" s="43"/>
      <c r="K91" s="43"/>
      <c r="L91" s="251"/>
      <c r="M91" s="53"/>
      <c r="N91" s="98"/>
      <c r="O91" s="98"/>
      <c r="P91" s="75" t="s">
        <v>14</v>
      </c>
      <c r="Q91" s="75" t="s">
        <v>14</v>
      </c>
      <c r="R91" s="365"/>
    </row>
    <row r="92" spans="2:34" ht="21" thickBot="1">
      <c r="B92" s="18"/>
      <c r="C92" s="125" t="s">
        <v>33</v>
      </c>
      <c r="D92" s="2"/>
      <c r="E92" s="8"/>
      <c r="F92" s="1"/>
      <c r="G92" s="2"/>
      <c r="H92" s="2"/>
      <c r="I92" s="2"/>
      <c r="J92" s="2"/>
      <c r="K92" s="284" t="s">
        <v>44</v>
      </c>
      <c r="L92" s="197"/>
      <c r="M92" s="89"/>
      <c r="N92" s="98"/>
      <c r="O92" s="98"/>
      <c r="P92" s="75" t="s">
        <v>14</v>
      </c>
      <c r="Q92" s="75" t="s">
        <v>14</v>
      </c>
      <c r="R92" s="365"/>
    </row>
    <row r="93" spans="2:34" ht="14.25">
      <c r="B93" s="48" t="s">
        <v>2</v>
      </c>
      <c r="C93" s="335" t="s">
        <v>3</v>
      </c>
      <c r="D93" s="429" t="s">
        <v>4</v>
      </c>
      <c r="E93" s="431" t="s">
        <v>15</v>
      </c>
      <c r="F93" s="432"/>
      <c r="G93" s="429" t="s">
        <v>16</v>
      </c>
      <c r="H93" s="429" t="s">
        <v>59</v>
      </c>
      <c r="I93" s="429" t="s">
        <v>23</v>
      </c>
      <c r="J93" s="429" t="s">
        <v>5</v>
      </c>
      <c r="K93" s="354" t="s">
        <v>6</v>
      </c>
      <c r="L93" s="54" t="s">
        <v>27</v>
      </c>
      <c r="M93" s="60" t="s">
        <v>28</v>
      </c>
      <c r="N93" s="98"/>
      <c r="O93" s="98"/>
      <c r="P93" s="75" t="s">
        <v>14</v>
      </c>
      <c r="Q93" s="75" t="s">
        <v>14</v>
      </c>
      <c r="R93" s="365"/>
    </row>
    <row r="94" spans="2:34" ht="15" thickBot="1">
      <c r="B94" s="49" t="s">
        <v>7</v>
      </c>
      <c r="C94" s="336" t="s">
        <v>8</v>
      </c>
      <c r="D94" s="430"/>
      <c r="E94" s="433"/>
      <c r="F94" s="434"/>
      <c r="G94" s="430"/>
      <c r="H94" s="430"/>
      <c r="I94" s="430"/>
      <c r="J94" s="430"/>
      <c r="K94" s="355" t="s">
        <v>9</v>
      </c>
      <c r="L94" s="252"/>
      <c r="M94" s="61"/>
      <c r="P94" s="75" t="s">
        <v>14</v>
      </c>
      <c r="Q94" s="75" t="s">
        <v>14</v>
      </c>
      <c r="R94" s="365"/>
    </row>
    <row r="95" spans="2:34" ht="13.5" customHeight="1" thickTop="1">
      <c r="B95" s="14"/>
      <c r="C95" s="16"/>
      <c r="D95" s="156"/>
      <c r="E95" s="76"/>
      <c r="F95" s="38"/>
      <c r="G95" s="156"/>
      <c r="H95" s="154"/>
      <c r="I95" s="154"/>
      <c r="J95" s="206"/>
      <c r="K95" s="341"/>
      <c r="L95" s="146"/>
      <c r="M95" s="51"/>
      <c r="N95" s="100"/>
      <c r="O95" s="98"/>
      <c r="P95" s="75" t="s">
        <v>14</v>
      </c>
      <c r="Q95" s="75" t="s">
        <v>14</v>
      </c>
      <c r="R95" s="365"/>
    </row>
    <row r="96" spans="2:34" s="75" customFormat="1" ht="21" customHeight="1">
      <c r="B96" s="150">
        <v>3</v>
      </c>
      <c r="C96" s="313" t="s">
        <v>44</v>
      </c>
      <c r="D96" s="406">
        <v>1</v>
      </c>
      <c r="E96" s="408" t="s">
        <v>257</v>
      </c>
      <c r="F96" s="409"/>
      <c r="G96" s="412" t="s">
        <v>123</v>
      </c>
      <c r="H96" s="348" t="s">
        <v>54</v>
      </c>
      <c r="I96" s="348" t="s">
        <v>501</v>
      </c>
      <c r="J96" s="348" t="s">
        <v>159</v>
      </c>
      <c r="K96" s="348" t="s">
        <v>502</v>
      </c>
      <c r="L96" s="383" t="str">
        <f>VLOOKUP(P96,'1'!$A$2:$B$68,2)</f>
        <v>Ari Wibowo, S.Si, M.Si</v>
      </c>
      <c r="M96" s="333" t="e">
        <f>VLOOKUP(Q96,'1'!$A$2:$B$68,2)</f>
        <v>#N/A</v>
      </c>
      <c r="N96" s="152"/>
      <c r="O96" s="98"/>
      <c r="P96" s="75">
        <v>4</v>
      </c>
      <c r="Q96" s="75" t="s">
        <v>14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2:34" s="75" customFormat="1" ht="21" customHeight="1">
      <c r="B97" s="150"/>
      <c r="C97" s="313" t="s">
        <v>215</v>
      </c>
      <c r="D97" s="407"/>
      <c r="E97" s="410"/>
      <c r="F97" s="411"/>
      <c r="G97" s="413"/>
      <c r="H97" s="348" t="s">
        <v>20</v>
      </c>
      <c r="I97" s="348" t="s">
        <v>349</v>
      </c>
      <c r="J97" s="332" t="s">
        <v>160</v>
      </c>
      <c r="K97" s="348">
        <v>9</v>
      </c>
      <c r="L97" s="384"/>
      <c r="M97" s="333" t="e">
        <f>VLOOKUP(Q97,'1'!$A$2:$B$68,2)</f>
        <v>#N/A</v>
      </c>
      <c r="N97" s="152"/>
      <c r="O97" s="98"/>
      <c r="P97" s="75">
        <v>15</v>
      </c>
      <c r="Q97" s="75" t="s">
        <v>14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2:34" s="75" customFormat="1" ht="21" customHeight="1">
      <c r="B98" s="150"/>
      <c r="C98" s="314" t="s">
        <v>266</v>
      </c>
      <c r="D98" s="406">
        <v>1</v>
      </c>
      <c r="E98" s="511" t="s">
        <v>253</v>
      </c>
      <c r="F98" s="244" t="s">
        <v>145</v>
      </c>
      <c r="G98" s="350" t="s">
        <v>123</v>
      </c>
      <c r="H98" s="348" t="s">
        <v>245</v>
      </c>
      <c r="I98" s="348" t="s">
        <v>445</v>
      </c>
      <c r="J98" s="351" t="s">
        <v>80</v>
      </c>
      <c r="K98" s="348" t="s">
        <v>187</v>
      </c>
      <c r="L98" s="383" t="str">
        <f>VLOOKUP(P98,'1'!$A$2:$B$68,2)</f>
        <v>Sigied Himawan Yudhanto, M.Sn</v>
      </c>
      <c r="M98" s="333" t="e">
        <f>VLOOKUP(Q98,'1'!$A$2:$B$68,2)</f>
        <v>#N/A</v>
      </c>
      <c r="N98" s="152"/>
      <c r="O98" s="98"/>
      <c r="P98" s="75">
        <v>44</v>
      </c>
      <c r="Q98" s="75" t="s">
        <v>14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2:34" s="75" customFormat="1" ht="21" customHeight="1">
      <c r="B99" s="150"/>
      <c r="C99" s="128"/>
      <c r="D99" s="407"/>
      <c r="E99" s="512"/>
      <c r="F99" s="369" t="s">
        <v>146</v>
      </c>
      <c r="G99" s="350" t="s">
        <v>149</v>
      </c>
      <c r="H99" s="348" t="s">
        <v>55</v>
      </c>
      <c r="I99" s="348" t="s">
        <v>304</v>
      </c>
      <c r="J99" s="351" t="s">
        <v>80</v>
      </c>
      <c r="K99" s="348">
        <v>25</v>
      </c>
      <c r="L99" s="385"/>
      <c r="M99" s="333" t="e">
        <f>VLOOKUP(Q99,'1'!$A$2:$B$68,2)</f>
        <v>#N/A</v>
      </c>
      <c r="N99" s="152"/>
      <c r="O99" s="98"/>
      <c r="P99" s="75">
        <v>44</v>
      </c>
      <c r="Q99" s="75" t="s">
        <v>14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2:34" s="75" customFormat="1" ht="21" customHeight="1">
      <c r="B100" s="68"/>
      <c r="C100" s="371"/>
      <c r="D100" s="428"/>
      <c r="E100" s="513"/>
      <c r="F100" s="244" t="s">
        <v>147</v>
      </c>
      <c r="G100" s="350" t="s">
        <v>616</v>
      </c>
      <c r="H100" s="348" t="s">
        <v>55</v>
      </c>
      <c r="I100" s="348" t="s">
        <v>305</v>
      </c>
      <c r="J100" s="351" t="s">
        <v>80</v>
      </c>
      <c r="K100" s="348">
        <v>25</v>
      </c>
      <c r="L100" s="384"/>
      <c r="M100" s="181" t="e">
        <f>VLOOKUP(Q100,'1'!$A$2:$B$68,2)</f>
        <v>#N/A</v>
      </c>
      <c r="N100" s="152"/>
      <c r="O100" s="98"/>
      <c r="P100" s="75">
        <v>44</v>
      </c>
      <c r="Q100" s="75" t="s">
        <v>14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2:34" s="75" customFormat="1" ht="21" customHeight="1">
      <c r="B101" s="68"/>
      <c r="C101" s="371"/>
      <c r="D101" s="406">
        <v>7</v>
      </c>
      <c r="E101" s="408" t="s">
        <v>68</v>
      </c>
      <c r="F101" s="409"/>
      <c r="G101" s="412" t="s">
        <v>149</v>
      </c>
      <c r="H101" s="348" t="s">
        <v>55</v>
      </c>
      <c r="I101" s="348" t="s">
        <v>299</v>
      </c>
      <c r="J101" s="348" t="s">
        <v>159</v>
      </c>
      <c r="K101" s="348">
        <v>29</v>
      </c>
      <c r="L101" s="394" t="str">
        <f>VLOOKUP(P101,'1'!$A$2:$B$68,2)</f>
        <v>Siti Rohmah, S.Kom, M.Kom</v>
      </c>
      <c r="M101" s="333" t="e">
        <f>VLOOKUP(Q101,'1'!$A$2:$B$68,2)</f>
        <v>#N/A</v>
      </c>
      <c r="N101" s="152"/>
      <c r="O101" s="98"/>
      <c r="P101" s="75">
        <v>39</v>
      </c>
      <c r="Q101" s="75" t="s">
        <v>14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2:34" s="75" customFormat="1" ht="21" customHeight="1">
      <c r="B102" s="68"/>
      <c r="C102" s="371"/>
      <c r="D102" s="407"/>
      <c r="E102" s="410"/>
      <c r="F102" s="411"/>
      <c r="G102" s="413"/>
      <c r="H102" s="348" t="s">
        <v>55</v>
      </c>
      <c r="I102" s="348" t="s">
        <v>399</v>
      </c>
      <c r="J102" s="331" t="s">
        <v>160</v>
      </c>
      <c r="K102" s="348" t="s">
        <v>400</v>
      </c>
      <c r="L102" s="395"/>
      <c r="M102" s="333" t="e">
        <f>VLOOKUP(Q102,'1'!$A$2:$B$68,2)</f>
        <v>#N/A</v>
      </c>
      <c r="N102" s="152"/>
      <c r="O102" s="98"/>
      <c r="P102" s="75">
        <v>12</v>
      </c>
      <c r="Q102" s="75" t="s">
        <v>14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2:34" s="75" customFormat="1" ht="21" customHeight="1">
      <c r="B103" s="68"/>
      <c r="C103" s="371"/>
      <c r="D103" s="407"/>
      <c r="E103" s="410"/>
      <c r="F103" s="411"/>
      <c r="G103" s="413"/>
      <c r="H103" s="348" t="s">
        <v>55</v>
      </c>
      <c r="I103" s="348" t="s">
        <v>391</v>
      </c>
      <c r="J103" s="331" t="s">
        <v>161</v>
      </c>
      <c r="K103" s="348" t="s">
        <v>401</v>
      </c>
      <c r="L103" s="396"/>
      <c r="M103" s="333" t="e">
        <f>VLOOKUP(Q103,'1'!$A$2:$B$68,2)</f>
        <v>#N/A</v>
      </c>
      <c r="N103" s="152"/>
      <c r="O103" s="98"/>
      <c r="P103" s="75">
        <v>6</v>
      </c>
      <c r="Q103" s="75" t="s">
        <v>14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2:34" s="75" customFormat="1" ht="21" customHeight="1">
      <c r="B104" s="68"/>
      <c r="C104" s="371"/>
      <c r="D104" s="406">
        <v>7</v>
      </c>
      <c r="E104" s="408" t="s">
        <v>68</v>
      </c>
      <c r="F104" s="409"/>
      <c r="G104" s="412" t="s">
        <v>149</v>
      </c>
      <c r="H104" s="348" t="s">
        <v>54</v>
      </c>
      <c r="I104" s="348" t="s">
        <v>509</v>
      </c>
      <c r="J104" s="414" t="s">
        <v>155</v>
      </c>
      <c r="K104" s="348" t="s">
        <v>508</v>
      </c>
      <c r="L104" s="391" t="str">
        <f>VLOOKUP(P104,'1'!$A$2:$B$68,2)</f>
        <v>Yafie Miftah Imani, S.Kom, M.Eng</v>
      </c>
      <c r="M104" s="397" t="str">
        <f>VLOOKUP(Q104,'1'!$A$2:$B$68,2)</f>
        <v>Mawar Hardiyanti, S.Kom</v>
      </c>
      <c r="N104" s="152"/>
      <c r="O104" s="98"/>
      <c r="P104" s="75">
        <v>5</v>
      </c>
      <c r="Q104" s="75">
        <v>15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2:34" s="75" customFormat="1" ht="21" customHeight="1">
      <c r="B105" s="68"/>
      <c r="C105" s="371"/>
      <c r="D105" s="428"/>
      <c r="E105" s="443"/>
      <c r="F105" s="444"/>
      <c r="G105" s="422"/>
      <c r="H105" s="348" t="s">
        <v>54</v>
      </c>
      <c r="I105" s="348" t="s">
        <v>543</v>
      </c>
      <c r="J105" s="416"/>
      <c r="K105" s="348">
        <v>4</v>
      </c>
      <c r="L105" s="393"/>
      <c r="M105" s="399"/>
      <c r="N105" s="152"/>
      <c r="O105" s="98"/>
      <c r="P105" s="75" t="s">
        <v>14</v>
      </c>
      <c r="Q105" s="75" t="s">
        <v>14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2:34" s="75" customFormat="1" ht="21.95" customHeight="1">
      <c r="B106" s="68"/>
      <c r="C106" s="312"/>
      <c r="D106" s="406">
        <v>3</v>
      </c>
      <c r="E106" s="408" t="s">
        <v>285</v>
      </c>
      <c r="F106" s="409"/>
      <c r="G106" s="412" t="s">
        <v>150</v>
      </c>
      <c r="H106" s="348" t="s">
        <v>54</v>
      </c>
      <c r="I106" s="348" t="s">
        <v>361</v>
      </c>
      <c r="J106" s="331" t="s">
        <v>159</v>
      </c>
      <c r="K106" s="348">
        <v>24</v>
      </c>
      <c r="L106" s="383" t="str">
        <f>VLOOKUP(P106,'1'!$A$2:$B$68,2)</f>
        <v>R. Arie Febrianto, M.H</v>
      </c>
      <c r="M106" s="333" t="e">
        <f>VLOOKUP(Q106,'1'!$A$2:$B$68,2)</f>
        <v>#N/A</v>
      </c>
      <c r="N106" s="152"/>
      <c r="O106" s="98"/>
      <c r="P106" s="75">
        <v>33</v>
      </c>
      <c r="Q106" s="75" t="s">
        <v>14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2:34" s="75" customFormat="1" ht="21.95" customHeight="1">
      <c r="B107" s="68"/>
      <c r="C107" s="312"/>
      <c r="D107" s="407"/>
      <c r="E107" s="410"/>
      <c r="F107" s="411"/>
      <c r="G107" s="413"/>
      <c r="H107" s="348" t="s">
        <v>54</v>
      </c>
      <c r="I107" s="348" t="s">
        <v>540</v>
      </c>
      <c r="J107" s="414" t="s">
        <v>160</v>
      </c>
      <c r="K107" s="348">
        <v>9</v>
      </c>
      <c r="L107" s="385"/>
      <c r="M107" s="397" t="e">
        <f>VLOOKUP(Q107,'1'!$A$2:$B$68,2)</f>
        <v>#N/A</v>
      </c>
      <c r="N107" s="152"/>
      <c r="O107" s="98"/>
      <c r="P107" s="75">
        <v>6</v>
      </c>
      <c r="Q107" s="75" t="s">
        <v>14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2:34" s="75" customFormat="1" ht="21.95" customHeight="1">
      <c r="B108" s="68"/>
      <c r="C108" s="312"/>
      <c r="D108" s="428"/>
      <c r="E108" s="443"/>
      <c r="F108" s="444"/>
      <c r="G108" s="422"/>
      <c r="H108" s="348" t="s">
        <v>53</v>
      </c>
      <c r="I108" s="348" t="s">
        <v>458</v>
      </c>
      <c r="J108" s="416"/>
      <c r="K108" s="348" t="s">
        <v>457</v>
      </c>
      <c r="L108" s="384"/>
      <c r="M108" s="399"/>
      <c r="N108" s="152"/>
      <c r="O108" s="98"/>
      <c r="P108" s="75" t="s">
        <v>14</v>
      </c>
      <c r="Q108" s="75" t="s">
        <v>14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2:34" s="75" customFormat="1" ht="21" customHeight="1">
      <c r="B109" s="68"/>
      <c r="C109" s="371"/>
      <c r="D109" s="406">
        <v>3</v>
      </c>
      <c r="E109" s="487" t="s">
        <v>287</v>
      </c>
      <c r="F109" s="488"/>
      <c r="G109" s="412" t="s">
        <v>136</v>
      </c>
      <c r="H109" s="348" t="s">
        <v>54</v>
      </c>
      <c r="I109" s="348" t="s">
        <v>363</v>
      </c>
      <c r="J109" s="348" t="s">
        <v>160</v>
      </c>
      <c r="K109" s="348">
        <v>24</v>
      </c>
      <c r="L109" s="383" t="str">
        <f>VLOOKUP(P109,'1'!$A$2:$B$68,2)</f>
        <v>Didik Nugroho, S. Kom, M.Kom</v>
      </c>
      <c r="M109" s="345" t="e">
        <f>VLOOKUP(Q109,'1'!$A$2:$B$68,2)</f>
        <v>#N/A</v>
      </c>
      <c r="N109" s="152"/>
      <c r="O109" s="98"/>
      <c r="P109" s="75">
        <v>14</v>
      </c>
      <c r="Q109" s="75" t="s">
        <v>14</v>
      </c>
    </row>
    <row r="110" spans="2:34" s="92" customFormat="1" ht="21" customHeight="1">
      <c r="B110" s="150"/>
      <c r="C110" s="128"/>
      <c r="D110" s="407"/>
      <c r="E110" s="489"/>
      <c r="F110" s="490"/>
      <c r="G110" s="413"/>
      <c r="H110" s="348" t="s">
        <v>54</v>
      </c>
      <c r="I110" s="348" t="s">
        <v>361</v>
      </c>
      <c r="J110" s="348" t="s">
        <v>159</v>
      </c>
      <c r="K110" s="348">
        <v>24</v>
      </c>
      <c r="L110" s="385"/>
      <c r="M110" s="333" t="e">
        <f>VLOOKUP(Q110,'1'!$A$2:$B$68,2)</f>
        <v>#N/A</v>
      </c>
      <c r="N110" s="152"/>
      <c r="O110" s="98"/>
      <c r="P110" s="75">
        <v>12</v>
      </c>
      <c r="Q110" s="75" t="s">
        <v>14</v>
      </c>
    </row>
    <row r="111" spans="2:34" s="75" customFormat="1" ht="21" customHeight="1">
      <c r="B111" s="68"/>
      <c r="C111" s="371"/>
      <c r="D111" s="406">
        <v>3</v>
      </c>
      <c r="E111" s="487" t="s">
        <v>287</v>
      </c>
      <c r="F111" s="488"/>
      <c r="G111" s="413"/>
      <c r="H111" s="348" t="s">
        <v>20</v>
      </c>
      <c r="I111" s="348" t="s">
        <v>362</v>
      </c>
      <c r="J111" s="414" t="s">
        <v>161</v>
      </c>
      <c r="K111" s="348">
        <v>11</v>
      </c>
      <c r="L111" s="385"/>
      <c r="M111" s="397" t="e">
        <f>VLOOKUP(Q111,'1'!$A$2:$B$68,2)</f>
        <v>#N/A</v>
      </c>
      <c r="N111" s="152"/>
      <c r="O111" s="98"/>
      <c r="P111" s="75">
        <v>33</v>
      </c>
      <c r="Q111" s="75" t="s">
        <v>14</v>
      </c>
    </row>
    <row r="112" spans="2:34" s="75" customFormat="1" ht="21" customHeight="1">
      <c r="B112" s="150"/>
      <c r="C112" s="128"/>
      <c r="D112" s="428"/>
      <c r="E112" s="494"/>
      <c r="F112" s="495"/>
      <c r="G112" s="422"/>
      <c r="H112" s="348" t="s">
        <v>21</v>
      </c>
      <c r="I112" s="348" t="s">
        <v>408</v>
      </c>
      <c r="J112" s="416"/>
      <c r="K112" s="348">
        <v>1</v>
      </c>
      <c r="L112" s="384"/>
      <c r="M112" s="399"/>
      <c r="N112" s="152"/>
      <c r="O112" s="98"/>
      <c r="P112" s="75" t="s">
        <v>14</v>
      </c>
      <c r="Q112" s="75" t="s">
        <v>14</v>
      </c>
    </row>
    <row r="113" spans="1:34" s="75" customFormat="1" ht="23.1" customHeight="1">
      <c r="B113" s="150"/>
      <c r="C113" s="371"/>
      <c r="D113" s="406">
        <v>5</v>
      </c>
      <c r="E113" s="408" t="s">
        <v>116</v>
      </c>
      <c r="F113" s="409"/>
      <c r="G113" s="412" t="s">
        <v>136</v>
      </c>
      <c r="H113" s="348" t="s">
        <v>55</v>
      </c>
      <c r="I113" s="348" t="s">
        <v>299</v>
      </c>
      <c r="J113" s="348" t="s">
        <v>156</v>
      </c>
      <c r="K113" s="348">
        <v>35</v>
      </c>
      <c r="L113" s="383" t="str">
        <f>VLOOKUP(P113,'1'!$A$2:$B$68,2)</f>
        <v>Retno Tri Vulandari, S.Si, M.Si</v>
      </c>
      <c r="M113" s="333" t="e">
        <f>VLOOKUP(Q113,'1'!$A$2:$B$68,2)</f>
        <v>#N/A</v>
      </c>
      <c r="N113" s="152"/>
      <c r="O113" s="98"/>
      <c r="P113" s="75">
        <v>34</v>
      </c>
      <c r="Q113" s="75" t="s">
        <v>14</v>
      </c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75" customFormat="1" ht="23.1" customHeight="1">
      <c r="B114" s="150"/>
      <c r="C114" s="371"/>
      <c r="D114" s="407"/>
      <c r="E114" s="410"/>
      <c r="F114" s="411"/>
      <c r="G114" s="413"/>
      <c r="H114" s="348" t="s">
        <v>55</v>
      </c>
      <c r="I114" s="348" t="s">
        <v>523</v>
      </c>
      <c r="J114" s="332" t="s">
        <v>157</v>
      </c>
      <c r="K114" s="348" t="s">
        <v>230</v>
      </c>
      <c r="L114" s="385"/>
      <c r="M114" s="333" t="e">
        <f>VLOOKUP(Q114,'1'!$A$2:$B$68,2)</f>
        <v>#N/A</v>
      </c>
      <c r="N114" s="152"/>
      <c r="O114" s="98"/>
      <c r="P114" s="75">
        <v>7</v>
      </c>
      <c r="Q114" s="75" t="s">
        <v>14</v>
      </c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75" customFormat="1" ht="23.1" customHeight="1">
      <c r="B115" s="150"/>
      <c r="C115" s="371"/>
      <c r="D115" s="407"/>
      <c r="E115" s="410"/>
      <c r="F115" s="411"/>
      <c r="G115" s="413"/>
      <c r="H115" s="348" t="s">
        <v>55</v>
      </c>
      <c r="I115" s="348" t="s">
        <v>522</v>
      </c>
      <c r="J115" s="348" t="s">
        <v>158</v>
      </c>
      <c r="K115" s="348">
        <v>22</v>
      </c>
      <c r="L115" s="384"/>
      <c r="M115" s="333" t="e">
        <f>VLOOKUP(Q115,'1'!$A$2:$B$68,2)</f>
        <v>#N/A</v>
      </c>
      <c r="N115" s="152"/>
      <c r="O115" s="98"/>
      <c r="P115" s="75">
        <v>6</v>
      </c>
      <c r="Q115" s="75" t="s">
        <v>14</v>
      </c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75" customFormat="1" ht="21" customHeight="1">
      <c r="B116" s="5"/>
      <c r="C116" s="9"/>
      <c r="D116" s="215"/>
      <c r="E116" s="216"/>
      <c r="F116" s="216"/>
      <c r="G116" s="217"/>
      <c r="H116" s="218"/>
      <c r="I116" s="218"/>
      <c r="J116" s="218"/>
      <c r="K116" s="218"/>
      <c r="L116" s="253"/>
      <c r="M116" s="219"/>
      <c r="N116" s="106"/>
      <c r="O116" s="98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75" customFormat="1" ht="21" customHeight="1">
      <c r="A117" s="92"/>
      <c r="B117" s="68"/>
      <c r="C117" s="128"/>
      <c r="D117" s="417" t="s">
        <v>36</v>
      </c>
      <c r="E117" s="418"/>
      <c r="F117" s="418"/>
      <c r="G117" s="418"/>
      <c r="H117" s="418"/>
      <c r="I117" s="418"/>
      <c r="J117" s="418"/>
      <c r="K117" s="418"/>
      <c r="L117" s="418"/>
      <c r="M117" s="418"/>
      <c r="N117" s="572"/>
      <c r="O117" s="98"/>
      <c r="P117" s="75" t="s">
        <v>1</v>
      </c>
      <c r="Q117" s="75" t="s">
        <v>14</v>
      </c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75" customFormat="1" ht="21.95" customHeight="1">
      <c r="B118" s="68"/>
      <c r="C118" s="313" t="s">
        <v>44</v>
      </c>
      <c r="D118" s="406">
        <v>3</v>
      </c>
      <c r="E118" s="408" t="s">
        <v>285</v>
      </c>
      <c r="F118" s="409"/>
      <c r="G118" s="412" t="s">
        <v>124</v>
      </c>
      <c r="H118" s="348" t="s">
        <v>54</v>
      </c>
      <c r="I118" s="348" t="s">
        <v>370</v>
      </c>
      <c r="J118" s="414" t="s">
        <v>159</v>
      </c>
      <c r="K118" s="348">
        <v>21</v>
      </c>
      <c r="L118" s="383" t="str">
        <f>VLOOKUP(P118,'1'!$A$2:$B$68,2)</f>
        <v>R. Arie Febrianto, M.H</v>
      </c>
      <c r="M118" s="397" t="e">
        <f>VLOOKUP(Q118,'1'!$A$2:$B$68,2)</f>
        <v>#N/A</v>
      </c>
      <c r="N118" s="152"/>
      <c r="O118" s="98"/>
      <c r="P118" s="75">
        <v>33</v>
      </c>
      <c r="Q118" s="75" t="s">
        <v>14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75" customFormat="1" ht="21.95" customHeight="1">
      <c r="B119" s="68"/>
      <c r="C119" s="313" t="s">
        <v>215</v>
      </c>
      <c r="D119" s="428"/>
      <c r="E119" s="443"/>
      <c r="F119" s="444"/>
      <c r="G119" s="422"/>
      <c r="H119" s="348" t="s">
        <v>20</v>
      </c>
      <c r="I119" s="348" t="s">
        <v>346</v>
      </c>
      <c r="J119" s="416"/>
      <c r="K119" s="348">
        <v>2</v>
      </c>
      <c r="L119" s="384"/>
      <c r="M119" s="399"/>
      <c r="N119" s="152"/>
      <c r="O119" s="98"/>
      <c r="P119" s="75" t="s">
        <v>14</v>
      </c>
      <c r="Q119" s="75" t="s">
        <v>14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75" customFormat="1" ht="21.95" customHeight="1">
      <c r="B120" s="150"/>
      <c r="C120" s="314" t="s">
        <v>266</v>
      </c>
      <c r="D120" s="406">
        <v>1</v>
      </c>
      <c r="E120" s="568" t="s">
        <v>257</v>
      </c>
      <c r="F120" s="569"/>
      <c r="G120" s="412" t="s">
        <v>124</v>
      </c>
      <c r="H120" s="348" t="s">
        <v>54</v>
      </c>
      <c r="I120" s="348" t="s">
        <v>368</v>
      </c>
      <c r="J120" s="414" t="s">
        <v>160</v>
      </c>
      <c r="K120" s="348">
        <v>5</v>
      </c>
      <c r="L120" s="383" t="str">
        <f>VLOOKUP(P120,'1'!$A$2:$B$68,2)</f>
        <v>Ari Wibowo, S.Si, M.Si</v>
      </c>
      <c r="M120" s="397" t="e">
        <f>VLOOKUP(Q120,'1'!$A$2:$B$68,2)</f>
        <v>#N/A</v>
      </c>
      <c r="N120" s="152"/>
      <c r="O120" s="98"/>
      <c r="P120" s="75">
        <v>4</v>
      </c>
      <c r="Q120" s="75" t="s">
        <v>14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s="75" customFormat="1" ht="21.95" customHeight="1">
      <c r="B121" s="150"/>
      <c r="C121" s="128"/>
      <c r="D121" s="428"/>
      <c r="E121" s="570"/>
      <c r="F121" s="571"/>
      <c r="G121" s="422"/>
      <c r="H121" s="348" t="s">
        <v>53</v>
      </c>
      <c r="I121" s="348" t="s">
        <v>425</v>
      </c>
      <c r="J121" s="416"/>
      <c r="K121" s="348" t="s">
        <v>424</v>
      </c>
      <c r="L121" s="384"/>
      <c r="M121" s="399"/>
      <c r="N121" s="152"/>
      <c r="O121" s="98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s="75" customFormat="1" ht="23.1" customHeight="1">
      <c r="B122" s="5"/>
      <c r="C122" s="130"/>
      <c r="D122" s="406">
        <v>5</v>
      </c>
      <c r="E122" s="408" t="s">
        <v>116</v>
      </c>
      <c r="F122" s="409"/>
      <c r="G122" s="412" t="s">
        <v>124</v>
      </c>
      <c r="H122" s="348" t="s">
        <v>55</v>
      </c>
      <c r="I122" s="348" t="s">
        <v>519</v>
      </c>
      <c r="J122" s="348" t="s">
        <v>156</v>
      </c>
      <c r="K122" s="348">
        <v>30</v>
      </c>
      <c r="L122" s="383" t="str">
        <f>VLOOKUP(P122,'1'!$A$2:$B$68,2)</f>
        <v>Retno Tri Vulandari, S.Si, M.Si</v>
      </c>
      <c r="M122" s="333" t="e">
        <f>VLOOKUP(Q122,'1'!$A$2:$B$68,2)</f>
        <v>#N/A</v>
      </c>
      <c r="N122" s="152"/>
      <c r="O122" s="98"/>
      <c r="P122" s="75">
        <v>34</v>
      </c>
      <c r="Q122" s="75" t="s">
        <v>14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s="75" customFormat="1" ht="23.1" customHeight="1">
      <c r="B123" s="5"/>
      <c r="C123" s="130"/>
      <c r="D123" s="407"/>
      <c r="E123" s="410"/>
      <c r="F123" s="411"/>
      <c r="G123" s="422"/>
      <c r="H123" s="348" t="s">
        <v>55</v>
      </c>
      <c r="I123" s="348" t="s">
        <v>328</v>
      </c>
      <c r="J123" s="348" t="s">
        <v>157</v>
      </c>
      <c r="K123" s="348" t="s">
        <v>551</v>
      </c>
      <c r="L123" s="384"/>
      <c r="M123" s="333" t="e">
        <f>VLOOKUP(Q123,'1'!$A$2:$B$68,2)</f>
        <v>#N/A</v>
      </c>
      <c r="N123" s="152"/>
      <c r="O123" s="98"/>
      <c r="P123" s="75">
        <v>7</v>
      </c>
      <c r="Q123" s="75" t="s">
        <v>14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s="75" customFormat="1" ht="36" customHeight="1">
      <c r="A124" s="92"/>
      <c r="B124" s="68"/>
      <c r="C124" s="371"/>
      <c r="D124" s="361">
        <v>1</v>
      </c>
      <c r="E124" s="320" t="s">
        <v>344</v>
      </c>
      <c r="F124" s="321" t="s">
        <v>145</v>
      </c>
      <c r="G124" s="350" t="s">
        <v>148</v>
      </c>
      <c r="H124" s="348" t="s">
        <v>55</v>
      </c>
      <c r="I124" s="348" t="s">
        <v>354</v>
      </c>
      <c r="J124" s="280" t="s">
        <v>80</v>
      </c>
      <c r="K124" s="348" t="s">
        <v>355</v>
      </c>
      <c r="L124" s="145" t="str">
        <f>VLOOKUP(P124,'1'!$A$2:$B$68,2)</f>
        <v>Sigied Himawan Yudhanto, M.Sn</v>
      </c>
      <c r="M124" s="181" t="e">
        <f>VLOOKUP(Q124,'1'!$A$2:$B$68,2)</f>
        <v>#N/A</v>
      </c>
      <c r="N124" s="152"/>
      <c r="O124" s="98"/>
      <c r="P124" s="75">
        <v>44</v>
      </c>
      <c r="Q124" s="75" t="s">
        <v>14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s="75" customFormat="1" ht="36" customHeight="1">
      <c r="A125" s="92"/>
      <c r="B125" s="68"/>
      <c r="C125" s="371"/>
      <c r="D125" s="406">
        <v>7</v>
      </c>
      <c r="E125" s="408" t="s">
        <v>68</v>
      </c>
      <c r="F125" s="409"/>
      <c r="G125" s="412" t="s">
        <v>148</v>
      </c>
      <c r="H125" s="348" t="s">
        <v>54</v>
      </c>
      <c r="I125" s="348" t="s">
        <v>411</v>
      </c>
      <c r="J125" s="414" t="s">
        <v>158</v>
      </c>
      <c r="K125" s="348" t="s">
        <v>412</v>
      </c>
      <c r="L125" s="391" t="str">
        <f>VLOOKUP(P125,'1'!$A$2:$B$68,2)</f>
        <v>Yafie Miftah Imani, S.Kom, M.Eng</v>
      </c>
      <c r="M125" s="397" t="str">
        <f>VLOOKUP(Q125,'1'!$A$2:$B$68,2)</f>
        <v>Bambang Satrio Nugroho, S.E, M.M</v>
      </c>
      <c r="N125" s="152"/>
      <c r="O125" s="98"/>
      <c r="P125" s="75">
        <v>5</v>
      </c>
      <c r="Q125" s="75">
        <v>7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s="75" customFormat="1" ht="36" customHeight="1">
      <c r="A126" s="92"/>
      <c r="B126" s="68"/>
      <c r="C126" s="371"/>
      <c r="D126" s="428"/>
      <c r="E126" s="443"/>
      <c r="F126" s="444"/>
      <c r="G126" s="422"/>
      <c r="H126" s="348" t="s">
        <v>54</v>
      </c>
      <c r="I126" s="348" t="s">
        <v>466</v>
      </c>
      <c r="J126" s="416"/>
      <c r="K126" s="348">
        <v>4</v>
      </c>
      <c r="L126" s="393"/>
      <c r="M126" s="399"/>
      <c r="N126" s="152"/>
      <c r="O126" s="98"/>
      <c r="P126" s="75" t="s">
        <v>14</v>
      </c>
      <c r="Q126" s="75" t="s">
        <v>14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s="75" customFormat="1" ht="36" customHeight="1">
      <c r="A127" s="92"/>
      <c r="B127" s="68"/>
      <c r="C127" s="371"/>
      <c r="D127" s="362">
        <v>7</v>
      </c>
      <c r="E127" s="408" t="s">
        <v>68</v>
      </c>
      <c r="F127" s="409"/>
      <c r="G127" s="350" t="s">
        <v>162</v>
      </c>
      <c r="H127" s="348" t="s">
        <v>55</v>
      </c>
      <c r="I127" s="348" t="s">
        <v>624</v>
      </c>
      <c r="J127" s="348" t="s">
        <v>157</v>
      </c>
      <c r="K127" s="348" t="s">
        <v>316</v>
      </c>
      <c r="L127" s="145" t="str">
        <f>VLOOKUP(P127,'1'!$A$2:$B$68,2)</f>
        <v>Siti Rohmah, S.Kom, M.Kom</v>
      </c>
      <c r="M127" s="333" t="str">
        <f>VLOOKUP(Q127,'1'!$A$2:$B$68,2)</f>
        <v>Sri Tomo, S.T, M.Kom</v>
      </c>
      <c r="N127" s="152"/>
      <c r="O127" s="98"/>
      <c r="P127" s="75">
        <v>39</v>
      </c>
      <c r="Q127" s="75">
        <v>45</v>
      </c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21" customHeight="1">
      <c r="A128" s="92"/>
      <c r="B128" s="68"/>
      <c r="C128" s="128"/>
      <c r="D128" s="406">
        <v>3</v>
      </c>
      <c r="E128" s="487" t="s">
        <v>472</v>
      </c>
      <c r="F128" s="488"/>
      <c r="G128" s="412" t="s">
        <v>162</v>
      </c>
      <c r="H128" s="348" t="s">
        <v>54</v>
      </c>
      <c r="I128" s="348" t="s">
        <v>474</v>
      </c>
      <c r="J128" s="414" t="s">
        <v>156</v>
      </c>
      <c r="K128" s="348" t="s">
        <v>473</v>
      </c>
      <c r="L128" s="383" t="str">
        <f>VLOOKUP(P128,'1'!$A$2:$B$68,2)</f>
        <v>Didik Nugroho, S. Kom, M.Kom</v>
      </c>
      <c r="M128" s="491" t="e">
        <f>VLOOKUP(Q128,'1'!$A$2:$B$68,2)</f>
        <v>#N/A</v>
      </c>
      <c r="N128" s="152"/>
      <c r="O128" s="98"/>
      <c r="P128" s="75">
        <v>14</v>
      </c>
      <c r="Q128" s="75" t="s">
        <v>14</v>
      </c>
    </row>
    <row r="129" spans="1:34" ht="21" customHeight="1">
      <c r="A129" s="92"/>
      <c r="B129" s="68"/>
      <c r="C129" s="371"/>
      <c r="D129" s="428"/>
      <c r="E129" s="494"/>
      <c r="F129" s="495"/>
      <c r="G129" s="422"/>
      <c r="H129" s="348" t="s">
        <v>53</v>
      </c>
      <c r="I129" s="348" t="s">
        <v>429</v>
      </c>
      <c r="J129" s="416"/>
      <c r="K129" s="348" t="s">
        <v>428</v>
      </c>
      <c r="L129" s="384"/>
      <c r="M129" s="493"/>
      <c r="N129" s="152"/>
      <c r="O129" s="98"/>
      <c r="P129" s="75" t="s">
        <v>14</v>
      </c>
      <c r="Q129" s="75" t="s">
        <v>14</v>
      </c>
      <c r="R129"/>
    </row>
    <row r="130" spans="1:34" ht="21" customHeight="1" thickBot="1">
      <c r="B130" s="246"/>
      <c r="C130" s="239"/>
      <c r="D130" s="232"/>
      <c r="E130" s="233"/>
      <c r="F130" s="234"/>
      <c r="G130" s="232"/>
      <c r="H130" s="232"/>
      <c r="I130" s="232"/>
      <c r="J130" s="232"/>
      <c r="K130" s="465" t="s">
        <v>45</v>
      </c>
      <c r="L130" s="247"/>
      <c r="M130" s="193"/>
      <c r="N130" s="94"/>
      <c r="O130" s="98"/>
    </row>
    <row r="131" spans="1:34" ht="21" customHeight="1" thickTop="1">
      <c r="B131" s="248"/>
      <c r="C131" s="240"/>
      <c r="D131" s="236"/>
      <c r="E131" s="237"/>
      <c r="F131" s="238"/>
      <c r="G131" s="236"/>
      <c r="H131" s="236"/>
      <c r="I131" s="236"/>
      <c r="J131" s="254"/>
      <c r="K131" s="466"/>
      <c r="L131" s="249"/>
      <c r="M131" s="194"/>
      <c r="N131" s="93"/>
      <c r="O131" s="365"/>
    </row>
    <row r="132" spans="1:34" ht="21" customHeight="1">
      <c r="B132" s="228">
        <v>4</v>
      </c>
      <c r="C132" s="313" t="s">
        <v>45</v>
      </c>
      <c r="D132" s="406">
        <v>3</v>
      </c>
      <c r="E132" s="562" t="s">
        <v>78</v>
      </c>
      <c r="F132" s="563"/>
      <c r="G132" s="412" t="s">
        <v>123</v>
      </c>
      <c r="H132" s="348" t="s">
        <v>54</v>
      </c>
      <c r="I132" s="348" t="s">
        <v>501</v>
      </c>
      <c r="J132" s="348" t="s">
        <v>156</v>
      </c>
      <c r="K132" s="348" t="s">
        <v>532</v>
      </c>
      <c r="L132" s="383" t="str">
        <f>VLOOKUP(P132,'1'!$A$2:$B$68,2)</f>
        <v>Hasman Budiadi, S.E, M.M</v>
      </c>
      <c r="M132" s="366" t="e">
        <f>VLOOKUP(Q132,'1'!$A$2:$B$68,2)</f>
        <v>#N/A</v>
      </c>
      <c r="N132" s="152"/>
      <c r="O132" s="98"/>
      <c r="P132" s="75">
        <v>23</v>
      </c>
      <c r="Q132" s="75" t="s">
        <v>14</v>
      </c>
    </row>
    <row r="133" spans="1:34" ht="21" customHeight="1">
      <c r="B133" s="150"/>
      <c r="C133" s="313" t="s">
        <v>213</v>
      </c>
      <c r="D133" s="407"/>
      <c r="E133" s="564"/>
      <c r="F133" s="565"/>
      <c r="G133" s="413"/>
      <c r="H133" s="348" t="s">
        <v>54</v>
      </c>
      <c r="I133" s="348" t="s">
        <v>361</v>
      </c>
      <c r="J133" s="332" t="s">
        <v>157</v>
      </c>
      <c r="K133" s="348">
        <v>24</v>
      </c>
      <c r="L133" s="385"/>
      <c r="M133" s="333" t="e">
        <f>VLOOKUP(Q133,'1'!$A$2:$B$68,2)</f>
        <v>#N/A</v>
      </c>
      <c r="N133" s="152"/>
      <c r="O133" s="98"/>
      <c r="P133" s="75">
        <v>25</v>
      </c>
      <c r="Q133" s="75" t="s">
        <v>14</v>
      </c>
    </row>
    <row r="134" spans="1:34" ht="21" customHeight="1">
      <c r="B134" s="150"/>
      <c r="C134" s="314" t="s">
        <v>266</v>
      </c>
      <c r="D134" s="407"/>
      <c r="E134" s="564"/>
      <c r="F134" s="565"/>
      <c r="G134" s="413"/>
      <c r="H134" s="348" t="s">
        <v>350</v>
      </c>
      <c r="I134" s="348" t="s">
        <v>460</v>
      </c>
      <c r="J134" s="414" t="s">
        <v>158</v>
      </c>
      <c r="K134" s="348" t="s">
        <v>459</v>
      </c>
      <c r="L134" s="385"/>
      <c r="M134" s="491" t="e">
        <f>VLOOKUP(Q134,'1'!$A$2:$B$68,2)</f>
        <v>#N/A</v>
      </c>
      <c r="N134" s="152"/>
      <c r="O134" s="98"/>
      <c r="P134" s="75">
        <v>58</v>
      </c>
      <c r="Q134" s="75" t="s">
        <v>14</v>
      </c>
    </row>
    <row r="135" spans="1:34" ht="21" customHeight="1">
      <c r="B135" s="68"/>
      <c r="C135" s="128"/>
      <c r="D135" s="428"/>
      <c r="E135" s="566"/>
      <c r="F135" s="567"/>
      <c r="G135" s="422"/>
      <c r="H135" s="348" t="s">
        <v>21</v>
      </c>
      <c r="I135" s="348" t="s">
        <v>408</v>
      </c>
      <c r="J135" s="416"/>
      <c r="K135" s="348">
        <v>1</v>
      </c>
      <c r="L135" s="384"/>
      <c r="M135" s="493"/>
      <c r="N135" s="152"/>
      <c r="O135" s="98"/>
      <c r="P135" s="75" t="s">
        <v>14</v>
      </c>
      <c r="Q135" s="75" t="s">
        <v>14</v>
      </c>
    </row>
    <row r="136" spans="1:34" ht="21" customHeight="1">
      <c r="B136" s="68"/>
      <c r="C136" s="128"/>
      <c r="D136" s="406">
        <v>1</v>
      </c>
      <c r="E136" s="487" t="s">
        <v>126</v>
      </c>
      <c r="F136" s="488"/>
      <c r="G136" s="412" t="s">
        <v>149</v>
      </c>
      <c r="H136" s="348" t="s">
        <v>54</v>
      </c>
      <c r="I136" s="348" t="s">
        <v>514</v>
      </c>
      <c r="J136" s="348" t="s">
        <v>157</v>
      </c>
      <c r="K136" s="348" t="s">
        <v>518</v>
      </c>
      <c r="L136" s="383" t="str">
        <f>VLOOKUP(P136,'1'!$A$2:$B$68,2)</f>
        <v>Dr. Ir. Muhammad Hasbi, M.Kom</v>
      </c>
      <c r="M136" s="333" t="str">
        <f>VLOOKUP(Q136,'1'!$A$2:$B$68,2)</f>
        <v>Hendro Wijayanto, S.Kom, M.Kom</v>
      </c>
      <c r="N136" s="152"/>
      <c r="O136" s="98"/>
      <c r="P136" s="75">
        <v>26</v>
      </c>
      <c r="Q136" s="75">
        <v>25</v>
      </c>
    </row>
    <row r="137" spans="1:34" ht="21" customHeight="1">
      <c r="B137" s="66"/>
      <c r="C137" s="129"/>
      <c r="D137" s="407"/>
      <c r="E137" s="489"/>
      <c r="F137" s="490"/>
      <c r="G137" s="413"/>
      <c r="H137" s="348" t="s">
        <v>20</v>
      </c>
      <c r="I137" s="348" t="s">
        <v>349</v>
      </c>
      <c r="J137" s="414" t="s">
        <v>156</v>
      </c>
      <c r="K137" s="348">
        <v>9</v>
      </c>
      <c r="L137" s="385"/>
      <c r="M137" s="397" t="e">
        <f>VLOOKUP(Q137,'1'!$A$2:$B$68,2)</f>
        <v>#N/A</v>
      </c>
      <c r="N137" s="152"/>
      <c r="O137" s="98"/>
      <c r="P137" s="75">
        <v>58</v>
      </c>
      <c r="Q137" s="75" t="s">
        <v>14</v>
      </c>
    </row>
    <row r="138" spans="1:34" ht="21" customHeight="1">
      <c r="B138" s="66"/>
      <c r="C138" s="129"/>
      <c r="D138" s="407"/>
      <c r="E138" s="489"/>
      <c r="F138" s="490"/>
      <c r="G138" s="413"/>
      <c r="H138" s="348" t="s">
        <v>21</v>
      </c>
      <c r="I138" s="348" t="s">
        <v>422</v>
      </c>
      <c r="J138" s="416"/>
      <c r="K138" s="348">
        <v>0</v>
      </c>
      <c r="L138" s="384"/>
      <c r="M138" s="399"/>
      <c r="N138" s="152"/>
      <c r="O138" s="98"/>
      <c r="P138" s="75" t="s">
        <v>14</v>
      </c>
      <c r="Q138" s="75" t="s">
        <v>14</v>
      </c>
    </row>
    <row r="139" spans="1:34" ht="21" customHeight="1">
      <c r="B139" s="309"/>
      <c r="C139" s="310"/>
      <c r="D139" s="362">
        <v>1</v>
      </c>
      <c r="E139" s="408" t="s">
        <v>127</v>
      </c>
      <c r="F139" s="409"/>
      <c r="G139" s="339" t="s">
        <v>149</v>
      </c>
      <c r="H139" s="348" t="s">
        <v>24</v>
      </c>
      <c r="I139" s="348" t="s">
        <v>292</v>
      </c>
      <c r="J139" s="348" t="s">
        <v>158</v>
      </c>
      <c r="K139" s="348">
        <v>13</v>
      </c>
      <c r="L139" s="145" t="str">
        <f>VLOOKUP(P139,'1'!$A$2:$B$68,2)</f>
        <v>Dimas Pamilih, S.Kom</v>
      </c>
      <c r="M139" s="333" t="e">
        <f>VLOOKUP(Q139,'1'!$A$2:$B$68,2)</f>
        <v>#N/A</v>
      </c>
      <c r="N139" s="152"/>
      <c r="O139" s="98"/>
      <c r="P139" s="75">
        <v>17</v>
      </c>
      <c r="Q139" s="75" t="s">
        <v>14</v>
      </c>
    </row>
    <row r="140" spans="1:34" ht="21" customHeight="1">
      <c r="B140" s="68"/>
      <c r="C140" s="128"/>
      <c r="D140" s="406">
        <v>1</v>
      </c>
      <c r="E140" s="408" t="s">
        <v>127</v>
      </c>
      <c r="F140" s="409"/>
      <c r="G140" s="412" t="s">
        <v>150</v>
      </c>
      <c r="H140" s="348" t="s">
        <v>55</v>
      </c>
      <c r="I140" s="348" t="s">
        <v>516</v>
      </c>
      <c r="J140" s="348" t="s">
        <v>156</v>
      </c>
      <c r="K140" s="348" t="s">
        <v>228</v>
      </c>
      <c r="L140" s="383" t="str">
        <f>VLOOKUP(P140,'1'!$A$2:$B$68,2)</f>
        <v>Dwi Remawati, S.Kom, M.Kom</v>
      </c>
      <c r="M140" s="333" t="e">
        <f>VLOOKUP(Q140,'1'!$A$2:$B$68,2)</f>
        <v>#N/A</v>
      </c>
      <c r="N140" s="152"/>
      <c r="O140" s="98"/>
      <c r="P140" s="75">
        <v>20</v>
      </c>
      <c r="Q140" s="75" t="s">
        <v>14</v>
      </c>
    </row>
    <row r="141" spans="1:34" ht="21" customHeight="1">
      <c r="B141" s="66"/>
      <c r="C141" s="129"/>
      <c r="D141" s="407"/>
      <c r="E141" s="410"/>
      <c r="F141" s="411"/>
      <c r="G141" s="413"/>
      <c r="H141" s="348" t="s">
        <v>55</v>
      </c>
      <c r="I141" s="348" t="s">
        <v>314</v>
      </c>
      <c r="J141" s="348" t="s">
        <v>157</v>
      </c>
      <c r="K141" s="348" t="s">
        <v>311</v>
      </c>
      <c r="L141" s="385"/>
      <c r="M141" s="333" t="e">
        <f>VLOOKUP(Q141,'1'!$A$2:$B$68,2)</f>
        <v>#N/A</v>
      </c>
      <c r="N141" s="152"/>
      <c r="O141" s="98"/>
      <c r="P141" s="75">
        <v>36</v>
      </c>
      <c r="Q141" s="75" t="s">
        <v>14</v>
      </c>
    </row>
    <row r="142" spans="1:34" ht="21" customHeight="1">
      <c r="B142" s="66"/>
      <c r="C142" s="129"/>
      <c r="D142" s="428"/>
      <c r="E142" s="443"/>
      <c r="F142" s="444"/>
      <c r="G142" s="422"/>
      <c r="H142" s="348" t="s">
        <v>55</v>
      </c>
      <c r="I142" s="348" t="s">
        <v>305</v>
      </c>
      <c r="J142" s="348" t="s">
        <v>158</v>
      </c>
      <c r="K142" s="348">
        <v>26</v>
      </c>
      <c r="L142" s="384"/>
      <c r="M142" s="333" t="e">
        <f>VLOOKUP(Q142,'1'!$A$2:$B$68,2)</f>
        <v>#N/A</v>
      </c>
      <c r="N142" s="152"/>
      <c r="O142" s="98"/>
      <c r="P142" s="75">
        <v>17</v>
      </c>
      <c r="Q142" s="75" t="s">
        <v>14</v>
      </c>
    </row>
    <row r="143" spans="1:34" ht="21.95" customHeight="1">
      <c r="A143" s="92"/>
      <c r="B143" s="309"/>
      <c r="C143" s="310"/>
      <c r="D143" s="406">
        <v>5</v>
      </c>
      <c r="E143" s="473" t="s">
        <v>154</v>
      </c>
      <c r="F143" s="474"/>
      <c r="G143" s="413" t="s">
        <v>136</v>
      </c>
      <c r="H143" s="348" t="s">
        <v>55</v>
      </c>
      <c r="I143" s="348" t="s">
        <v>299</v>
      </c>
      <c r="J143" s="414" t="s">
        <v>156</v>
      </c>
      <c r="K143" s="348">
        <v>1</v>
      </c>
      <c r="L143" s="383" t="str">
        <f>VLOOKUP(P143,'1'!$A$2:$B$68,2)</f>
        <v>Sri Harjanto, S.Kom, M.Kom</v>
      </c>
      <c r="M143" s="397" t="e">
        <f>VLOOKUP(Q143,'1'!$A$2:$B$68,2)</f>
        <v>#N/A</v>
      </c>
      <c r="N143" s="152"/>
      <c r="O143" s="98"/>
      <c r="P143" s="75">
        <v>41</v>
      </c>
      <c r="Q143" s="75" t="s">
        <v>14</v>
      </c>
    </row>
    <row r="144" spans="1:34" s="75" customFormat="1" ht="21.95" customHeight="1">
      <c r="A144" s="92"/>
      <c r="B144" s="309"/>
      <c r="C144" s="310"/>
      <c r="D144" s="407"/>
      <c r="E144" s="548"/>
      <c r="F144" s="549"/>
      <c r="G144" s="413"/>
      <c r="H144" s="348" t="s">
        <v>174</v>
      </c>
      <c r="I144" s="348" t="s">
        <v>594</v>
      </c>
      <c r="J144" s="415"/>
      <c r="K144" s="348" t="s">
        <v>595</v>
      </c>
      <c r="L144" s="385"/>
      <c r="M144" s="398"/>
      <c r="N144" s="152"/>
      <c r="O144" s="98"/>
      <c r="P144" s="75" t="s">
        <v>14</v>
      </c>
      <c r="Q144" s="75" t="s">
        <v>14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s="75" customFormat="1" ht="21.95" customHeight="1">
      <c r="A145" s="92"/>
      <c r="B145" s="309"/>
      <c r="C145" s="310"/>
      <c r="D145" s="428"/>
      <c r="E145" s="475"/>
      <c r="F145" s="476"/>
      <c r="G145" s="422"/>
      <c r="H145" s="348" t="s">
        <v>55</v>
      </c>
      <c r="I145" s="348" t="s">
        <v>340</v>
      </c>
      <c r="J145" s="416"/>
      <c r="K145" s="348" t="s">
        <v>341</v>
      </c>
      <c r="L145" s="384"/>
      <c r="M145" s="399"/>
      <c r="N145" s="152"/>
      <c r="O145" s="98"/>
      <c r="P145" s="75" t="s">
        <v>14</v>
      </c>
      <c r="Q145" s="75" t="s">
        <v>14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s="75" customFormat="1" ht="21.95" customHeight="1">
      <c r="A146" s="92"/>
      <c r="B146" s="311"/>
      <c r="C146" s="310"/>
      <c r="D146" s="361">
        <v>5</v>
      </c>
      <c r="E146" s="509" t="s">
        <v>140</v>
      </c>
      <c r="F146" s="510"/>
      <c r="G146" s="350" t="s">
        <v>136</v>
      </c>
      <c r="H146" s="348" t="s">
        <v>24</v>
      </c>
      <c r="I146" s="348" t="s">
        <v>310</v>
      </c>
      <c r="J146" s="348" t="s">
        <v>160</v>
      </c>
      <c r="K146" s="348" t="s">
        <v>233</v>
      </c>
      <c r="L146" s="145" t="str">
        <f>VLOOKUP(P146,'1'!$A$2:$B$68,2)</f>
        <v>Bramasto Wiryawan Y, S.T, M.MSI</v>
      </c>
      <c r="M146" s="333" t="e">
        <f>VLOOKUP(Q146,'1'!$A$2:$B$68,2)</f>
        <v>#N/A</v>
      </c>
      <c r="N146" s="152"/>
      <c r="O146" s="98"/>
      <c r="P146" s="75">
        <v>9</v>
      </c>
      <c r="Q146" s="75" t="s">
        <v>14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75" customFormat="1" ht="21" customHeight="1">
      <c r="B147" s="150"/>
      <c r="C147" s="129"/>
      <c r="D147" s="406">
        <v>5</v>
      </c>
      <c r="E147" s="437" t="s">
        <v>117</v>
      </c>
      <c r="F147" s="438"/>
      <c r="G147" s="412" t="s">
        <v>136</v>
      </c>
      <c r="H147" s="348" t="s">
        <v>54</v>
      </c>
      <c r="I147" s="348" t="s">
        <v>530</v>
      </c>
      <c r="J147" s="348" t="s">
        <v>157</v>
      </c>
      <c r="K147" s="348">
        <v>29</v>
      </c>
      <c r="L147" s="383" t="str">
        <f>VLOOKUP(P147,'1'!$A$2:$B$68,2)</f>
        <v>Sri Hariyati Fitriasih, M.Kom</v>
      </c>
      <c r="M147" s="333" t="e">
        <f>VLOOKUP(Q147,'1'!$A$2:$B$68,2)</f>
        <v>#N/A</v>
      </c>
      <c r="N147" s="152"/>
      <c r="O147" s="98"/>
      <c r="P147" s="75">
        <v>40</v>
      </c>
      <c r="Q147" s="75" t="s">
        <v>14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75" customFormat="1" ht="21" customHeight="1">
      <c r="B148" s="68"/>
      <c r="C148" s="128"/>
      <c r="D148" s="428"/>
      <c r="E148" s="439"/>
      <c r="F148" s="440"/>
      <c r="G148" s="422"/>
      <c r="H148" s="348" t="s">
        <v>54</v>
      </c>
      <c r="I148" s="348" t="s">
        <v>531</v>
      </c>
      <c r="J148" s="348" t="s">
        <v>158</v>
      </c>
      <c r="K148" s="348" t="s">
        <v>197</v>
      </c>
      <c r="L148" s="384"/>
      <c r="M148" s="181" t="e">
        <f>VLOOKUP(Q148,'1'!$A$2:$B$68,2)</f>
        <v>#N/A</v>
      </c>
      <c r="N148" s="152"/>
      <c r="O148" s="98"/>
      <c r="P148" s="75">
        <v>11</v>
      </c>
      <c r="Q148" s="75" t="s">
        <v>14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75" customFormat="1" ht="18.75">
      <c r="B149" s="68"/>
      <c r="C149" s="128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75" customFormat="1" ht="21" customHeight="1">
      <c r="B150" s="6"/>
      <c r="C150" s="128"/>
      <c r="D150" s="445" t="s">
        <v>36</v>
      </c>
      <c r="E150" s="446"/>
      <c r="F150" s="446"/>
      <c r="G150" s="446"/>
      <c r="H150" s="446"/>
      <c r="I150" s="446"/>
      <c r="J150" s="446"/>
      <c r="K150" s="446"/>
      <c r="L150" s="446"/>
      <c r="M150" s="446"/>
      <c r="N150" s="557"/>
      <c r="O150" s="98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s="75" customFormat="1" ht="23.1" customHeight="1">
      <c r="A151" s="92"/>
      <c r="B151" s="66"/>
      <c r="C151" s="377" t="s">
        <v>170</v>
      </c>
      <c r="D151" s="406">
        <v>3</v>
      </c>
      <c r="E151" s="558" t="s">
        <v>492</v>
      </c>
      <c r="F151" s="559"/>
      <c r="G151" s="412" t="s">
        <v>124</v>
      </c>
      <c r="H151" s="348" t="s">
        <v>20</v>
      </c>
      <c r="I151" s="348" t="s">
        <v>623</v>
      </c>
      <c r="J151" s="515" t="s">
        <v>247</v>
      </c>
      <c r="K151" s="348" t="s">
        <v>622</v>
      </c>
      <c r="L151" s="383" t="str">
        <f>VLOOKUP(P151,'1'!$A$2:$B$68,2)</f>
        <v>Tri Irawati, S.E, M.Si</v>
      </c>
      <c r="M151" s="397" t="e">
        <f>VLOOKUP(Q151,'1'!$A$2:$B$68,2)</f>
        <v>#N/A</v>
      </c>
      <c r="N151" s="152"/>
      <c r="O151" s="98"/>
      <c r="P151" s="75">
        <v>50</v>
      </c>
      <c r="Q151" s="75" t="s">
        <v>14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s="75" customFormat="1" ht="23.1" customHeight="1">
      <c r="A152" s="92"/>
      <c r="B152" s="66"/>
      <c r="C152" s="327" t="s">
        <v>171</v>
      </c>
      <c r="D152" s="428"/>
      <c r="E152" s="560"/>
      <c r="F152" s="561"/>
      <c r="G152" s="422"/>
      <c r="H152" s="332" t="s">
        <v>54</v>
      </c>
      <c r="I152" s="348" t="s">
        <v>491</v>
      </c>
      <c r="J152" s="516"/>
      <c r="K152" s="348">
        <v>1</v>
      </c>
      <c r="L152" s="384"/>
      <c r="M152" s="399"/>
      <c r="N152" s="152"/>
      <c r="O152" s="98"/>
      <c r="P152" s="75" t="s">
        <v>14</v>
      </c>
      <c r="Q152" s="75" t="s">
        <v>14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s="75" customFormat="1" ht="21" customHeight="1">
      <c r="B153" s="6"/>
      <c r="C153" s="313" t="s">
        <v>45</v>
      </c>
      <c r="D153" s="406">
        <v>1</v>
      </c>
      <c r="E153" s="487" t="s">
        <v>126</v>
      </c>
      <c r="F153" s="488"/>
      <c r="G153" s="412" t="s">
        <v>124</v>
      </c>
      <c r="H153" s="348" t="s">
        <v>54</v>
      </c>
      <c r="I153" s="348" t="s">
        <v>464</v>
      </c>
      <c r="J153" s="537" t="s">
        <v>156</v>
      </c>
      <c r="K153" s="348" t="s">
        <v>463</v>
      </c>
      <c r="L153" s="383" t="str">
        <f>VLOOKUP(P153,'1'!$A$2:$B$68,2)</f>
        <v>Dr. Ir. Muhammad Hasbi, M.Kom</v>
      </c>
      <c r="M153" s="397" t="str">
        <f>VLOOKUP(Q153,'1'!$A$2:$B$68,2)</f>
        <v>Bramasto Wiryawan Y, S.T, M.MSI</v>
      </c>
      <c r="N153" s="152"/>
      <c r="O153" s="98"/>
      <c r="P153" s="75">
        <v>26</v>
      </c>
      <c r="Q153" s="75">
        <v>9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75" customFormat="1" ht="21" customHeight="1">
      <c r="B154" s="6"/>
      <c r="C154" s="313" t="s">
        <v>213</v>
      </c>
      <c r="D154" s="407"/>
      <c r="E154" s="489"/>
      <c r="F154" s="490"/>
      <c r="G154" s="413"/>
      <c r="H154" s="348" t="s">
        <v>20</v>
      </c>
      <c r="I154" s="348" t="s">
        <v>339</v>
      </c>
      <c r="J154" s="537"/>
      <c r="K154" s="348">
        <v>2</v>
      </c>
      <c r="L154" s="385"/>
      <c r="M154" s="398"/>
      <c r="N154" s="152"/>
      <c r="O154" s="98"/>
      <c r="P154" s="75" t="s">
        <v>14</v>
      </c>
      <c r="Q154" s="75" t="s">
        <v>14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s="75" customFormat="1" ht="21" customHeight="1">
      <c r="B155" s="6"/>
      <c r="C155" s="314" t="s">
        <v>266</v>
      </c>
      <c r="D155" s="428"/>
      <c r="E155" s="494"/>
      <c r="F155" s="495"/>
      <c r="G155" s="422"/>
      <c r="H155" s="348" t="s">
        <v>21</v>
      </c>
      <c r="I155" s="348" t="s">
        <v>423</v>
      </c>
      <c r="J155" s="537"/>
      <c r="K155" s="348">
        <v>2</v>
      </c>
      <c r="L155" s="384"/>
      <c r="M155" s="399"/>
      <c r="N155" s="152"/>
      <c r="O155" s="98"/>
      <c r="P155" s="75" t="s">
        <v>14</v>
      </c>
      <c r="Q155" s="75" t="s">
        <v>14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75" customFormat="1" ht="21" customHeight="1">
      <c r="B156" s="6"/>
      <c r="C156" s="128"/>
      <c r="D156" s="362">
        <v>1</v>
      </c>
      <c r="E156" s="408" t="s">
        <v>127</v>
      </c>
      <c r="F156" s="409"/>
      <c r="G156" s="339" t="s">
        <v>124</v>
      </c>
      <c r="H156" s="348" t="s">
        <v>55</v>
      </c>
      <c r="I156" s="348" t="s">
        <v>303</v>
      </c>
      <c r="J156" s="348" t="s">
        <v>157</v>
      </c>
      <c r="K156" s="348">
        <v>15</v>
      </c>
      <c r="L156" s="145" t="str">
        <f>VLOOKUP(P156,'1'!$A$2:$B$68,2)</f>
        <v>Dwi Remawati, S.Kom, M.Kom</v>
      </c>
      <c r="M156" s="333" t="e">
        <f>VLOOKUP(Q156,'1'!$A$2:$B$68,2)</f>
        <v>#N/A</v>
      </c>
      <c r="N156" s="152"/>
      <c r="O156" s="98"/>
      <c r="P156" s="75">
        <v>20</v>
      </c>
      <c r="Q156" s="75" t="s">
        <v>14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75" customFormat="1" ht="21" customHeight="1">
      <c r="B157" s="6"/>
      <c r="C157" s="128"/>
      <c r="D157" s="362">
        <v>1</v>
      </c>
      <c r="E157" s="337" t="s">
        <v>127</v>
      </c>
      <c r="F157" s="338"/>
      <c r="G157" s="350" t="s">
        <v>124</v>
      </c>
      <c r="H157" s="348" t="s">
        <v>186</v>
      </c>
      <c r="I157" s="348" t="s">
        <v>291</v>
      </c>
      <c r="J157" s="348" t="s">
        <v>158</v>
      </c>
      <c r="K157" s="348">
        <v>4</v>
      </c>
      <c r="L157" s="145" t="str">
        <f>VLOOKUP(P157,'1'!$A$2:$B$68,2)</f>
        <v>Dimas Pamilih, S.Kom</v>
      </c>
      <c r="M157" s="333" t="e">
        <f>VLOOKUP(Q157,'1'!$A$2:$B$68,2)</f>
        <v>#N/A</v>
      </c>
      <c r="N157" s="152"/>
      <c r="O157" s="98"/>
      <c r="P157" s="75">
        <v>17</v>
      </c>
      <c r="Q157" s="75" t="s">
        <v>14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75" customFormat="1" ht="21" customHeight="1">
      <c r="B158" s="5"/>
      <c r="C158" s="129"/>
      <c r="D158" s="362">
        <v>5</v>
      </c>
      <c r="E158" s="437" t="s">
        <v>117</v>
      </c>
      <c r="F158" s="438"/>
      <c r="G158" s="350" t="s">
        <v>148</v>
      </c>
      <c r="H158" s="348" t="s">
        <v>54</v>
      </c>
      <c r="I158" s="348" t="s">
        <v>481</v>
      </c>
      <c r="J158" s="348" t="s">
        <v>156</v>
      </c>
      <c r="K158" s="348" t="s">
        <v>482</v>
      </c>
      <c r="L158" s="145" t="str">
        <f>VLOOKUP(P158,'1'!$A$2:$B$68,2)</f>
        <v>Sri Hariyati Fitriasih, M.Kom</v>
      </c>
      <c r="M158" s="333" t="e">
        <f>VLOOKUP(Q158,'1'!$A$2:$B$68,2)</f>
        <v>#N/A</v>
      </c>
      <c r="N158" s="152"/>
      <c r="O158" s="98"/>
      <c r="P158" s="75">
        <v>40</v>
      </c>
      <c r="Q158" s="75" t="s">
        <v>14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75" customFormat="1" ht="21" customHeight="1">
      <c r="B159" s="14"/>
      <c r="C159" s="128"/>
      <c r="D159" s="406">
        <v>3</v>
      </c>
      <c r="E159" s="478" t="s">
        <v>78</v>
      </c>
      <c r="F159" s="463"/>
      <c r="G159" s="414" t="s">
        <v>148</v>
      </c>
      <c r="H159" s="348" t="s">
        <v>54</v>
      </c>
      <c r="I159" s="348" t="s">
        <v>370</v>
      </c>
      <c r="J159" s="414" t="s">
        <v>157</v>
      </c>
      <c r="K159" s="348">
        <v>22</v>
      </c>
      <c r="L159" s="383" t="str">
        <f>VLOOKUP(P159,'1'!$A$2:$B$68,2)</f>
        <v>Hasman Budiadi, S.E, M.M</v>
      </c>
      <c r="M159" s="554" t="e">
        <f>VLOOKUP(Q159,'1'!$A$2:$B$68,2)</f>
        <v>#N/A</v>
      </c>
      <c r="N159" s="152"/>
      <c r="O159" s="98"/>
      <c r="P159" s="75">
        <v>23</v>
      </c>
      <c r="Q159" s="75" t="s">
        <v>14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21" customHeight="1">
      <c r="B160" s="19"/>
      <c r="C160" s="147"/>
      <c r="D160" s="407"/>
      <c r="E160" s="479"/>
      <c r="F160" s="480"/>
      <c r="G160" s="415"/>
      <c r="H160" s="348" t="s">
        <v>350</v>
      </c>
      <c r="I160" s="348" t="s">
        <v>351</v>
      </c>
      <c r="J160" s="415"/>
      <c r="K160" s="348" t="s">
        <v>352</v>
      </c>
      <c r="L160" s="385"/>
      <c r="M160" s="555"/>
      <c r="N160" s="152"/>
      <c r="O160" s="98"/>
      <c r="P160" s="75" t="s">
        <v>14</v>
      </c>
      <c r="Q160" s="75" t="s">
        <v>14</v>
      </c>
    </row>
    <row r="161" spans="1:34" ht="21" customHeight="1">
      <c r="B161" s="19"/>
      <c r="C161" s="147"/>
      <c r="D161" s="428"/>
      <c r="E161" s="481"/>
      <c r="F161" s="464"/>
      <c r="G161" s="416"/>
      <c r="H161" s="348" t="s">
        <v>21</v>
      </c>
      <c r="I161" s="348" t="s">
        <v>430</v>
      </c>
      <c r="J161" s="416"/>
      <c r="K161" s="348">
        <v>2</v>
      </c>
      <c r="L161" s="384"/>
      <c r="M161" s="556"/>
      <c r="N161" s="152"/>
      <c r="O161" s="98"/>
      <c r="P161" s="75" t="s">
        <v>14</v>
      </c>
      <c r="Q161" s="75" t="s">
        <v>14</v>
      </c>
    </row>
    <row r="162" spans="1:34" ht="21.95" customHeight="1">
      <c r="B162" s="5"/>
      <c r="D162" s="406">
        <v>5</v>
      </c>
      <c r="E162" s="473" t="s">
        <v>90</v>
      </c>
      <c r="F162" s="474"/>
      <c r="G162" s="414" t="s">
        <v>162</v>
      </c>
      <c r="H162" s="348" t="s">
        <v>55</v>
      </c>
      <c r="I162" s="348" t="s">
        <v>519</v>
      </c>
      <c r="J162" s="348" t="s">
        <v>156</v>
      </c>
      <c r="K162" s="348">
        <v>25</v>
      </c>
      <c r="L162" s="383" t="str">
        <f>VLOOKUP(P162,'1'!$A$2:$B$68,2)</f>
        <v>Sri Harjanto, S.Kom, M.Kom</v>
      </c>
      <c r="M162" s="181" t="e">
        <f>VLOOKUP(Q162,'1'!$A$2:$B$68,2)</f>
        <v>#N/A</v>
      </c>
      <c r="N162" s="152"/>
      <c r="O162" s="98"/>
      <c r="P162" s="75">
        <v>41</v>
      </c>
      <c r="Q162" s="75" t="s">
        <v>14</v>
      </c>
    </row>
    <row r="163" spans="1:34" ht="21.95" customHeight="1">
      <c r="B163" s="5"/>
      <c r="D163" s="407"/>
      <c r="E163" s="548"/>
      <c r="F163" s="549"/>
      <c r="G163" s="415"/>
      <c r="H163" s="348" t="s">
        <v>55</v>
      </c>
      <c r="I163" s="348" t="s">
        <v>317</v>
      </c>
      <c r="J163" s="414" t="s">
        <v>157</v>
      </c>
      <c r="K163" s="348" t="s">
        <v>520</v>
      </c>
      <c r="L163" s="385"/>
      <c r="M163" s="397" t="e">
        <f>VLOOKUP(Q163,'1'!$A$2:$B$68,2)</f>
        <v>#N/A</v>
      </c>
      <c r="N163" s="152"/>
      <c r="O163" s="98"/>
      <c r="P163" s="75">
        <v>36</v>
      </c>
      <c r="Q163" s="75" t="s">
        <v>14</v>
      </c>
    </row>
    <row r="164" spans="1:34" ht="21.95" customHeight="1">
      <c r="B164" s="5"/>
      <c r="D164" s="428"/>
      <c r="E164" s="475"/>
      <c r="F164" s="476"/>
      <c r="G164" s="416"/>
      <c r="H164" s="348" t="s">
        <v>54</v>
      </c>
      <c r="I164" s="348" t="s">
        <v>194</v>
      </c>
      <c r="J164" s="416"/>
      <c r="K164" s="332">
        <v>1</v>
      </c>
      <c r="L164" s="384"/>
      <c r="M164" s="399"/>
      <c r="N164" s="152"/>
      <c r="O164" s="98"/>
      <c r="P164" s="75" t="s">
        <v>14</v>
      </c>
      <c r="Q164" s="75" t="s">
        <v>14</v>
      </c>
    </row>
    <row r="165" spans="1:34" ht="21.95" customHeight="1">
      <c r="B165" s="6"/>
      <c r="C165" s="9"/>
      <c r="D165" s="361">
        <v>5</v>
      </c>
      <c r="E165" s="509" t="s">
        <v>140</v>
      </c>
      <c r="F165" s="510"/>
      <c r="G165" s="350" t="s">
        <v>162</v>
      </c>
      <c r="H165" s="348" t="s">
        <v>24</v>
      </c>
      <c r="I165" s="348" t="s">
        <v>223</v>
      </c>
      <c r="J165" s="348" t="s">
        <v>158</v>
      </c>
      <c r="K165" s="348">
        <v>11</v>
      </c>
      <c r="L165" s="145" t="str">
        <f>VLOOKUP(P165,'1'!$A$2:$B$68,2)</f>
        <v>Bramasto Wiryawan Y, S.T, M.MSI</v>
      </c>
      <c r="M165" s="181" t="e">
        <f>VLOOKUP(Q165,'1'!$A$2:$B$68,2)</f>
        <v>#N/A</v>
      </c>
      <c r="N165" s="152"/>
      <c r="O165" s="98"/>
      <c r="P165" s="75">
        <v>9</v>
      </c>
      <c r="Q165" s="75" t="s">
        <v>14</v>
      </c>
    </row>
    <row r="166" spans="1:34" ht="14.25" customHeight="1" thickBot="1">
      <c r="B166" s="14"/>
      <c r="C166" s="16"/>
      <c r="D166" s="205"/>
      <c r="E166" s="95"/>
      <c r="F166" s="95"/>
      <c r="G166" s="95"/>
      <c r="H166" s="95"/>
      <c r="I166" s="95"/>
      <c r="J166" s="95"/>
      <c r="K166" s="95"/>
      <c r="L166" s="101"/>
      <c r="M166" s="86"/>
      <c r="N166" s="102"/>
      <c r="O166" s="365"/>
    </row>
    <row r="167" spans="1:34" ht="15.75">
      <c r="B167" s="44"/>
      <c r="C167" s="82"/>
      <c r="D167" s="96"/>
      <c r="E167" s="96"/>
      <c r="F167" s="96"/>
      <c r="G167" s="96"/>
      <c r="H167" s="96"/>
      <c r="I167" s="96"/>
      <c r="J167" s="96"/>
      <c r="K167" s="96"/>
      <c r="L167" s="103"/>
      <c r="M167" s="57"/>
      <c r="N167" s="96"/>
      <c r="O167" s="365"/>
    </row>
    <row r="168" spans="1:34" ht="23.25">
      <c r="B168" s="62" t="s">
        <v>241</v>
      </c>
      <c r="C168" s="83"/>
      <c r="D168" s="365"/>
      <c r="E168" s="365"/>
      <c r="F168" s="365"/>
      <c r="G168" s="365"/>
      <c r="H168" s="365"/>
      <c r="I168" s="365"/>
      <c r="J168" s="365"/>
      <c r="K168" s="365"/>
      <c r="L168" s="104"/>
      <c r="M168" s="58"/>
      <c r="N168" s="365"/>
      <c r="O168" s="365"/>
    </row>
    <row r="169" spans="1:34" s="24" customFormat="1" ht="15.75">
      <c r="A169" s="92"/>
      <c r="B169" s="111"/>
      <c r="C169" s="191"/>
      <c r="D169" s="182"/>
      <c r="E169" s="182"/>
      <c r="F169" s="182"/>
      <c r="G169" s="182"/>
      <c r="H169" s="245"/>
      <c r="I169" s="245"/>
      <c r="J169" s="245"/>
      <c r="K169" s="245"/>
      <c r="L169" s="184"/>
      <c r="M169" s="149"/>
      <c r="N169" s="182"/>
      <c r="O169" s="182"/>
      <c r="P169" s="92"/>
      <c r="Q169" s="92"/>
      <c r="R169" s="92"/>
    </row>
    <row r="170" spans="1:34" s="24" customFormat="1" ht="15.75">
      <c r="A170" s="92"/>
      <c r="B170" s="111"/>
      <c r="C170" s="191"/>
      <c r="D170" s="182"/>
      <c r="E170" s="182"/>
      <c r="F170" s="182"/>
      <c r="G170" s="182"/>
      <c r="L170" s="184"/>
      <c r="M170" s="149"/>
      <c r="N170" s="182"/>
      <c r="O170" s="182"/>
      <c r="P170" s="92"/>
      <c r="Q170" s="92"/>
      <c r="R170" s="92"/>
    </row>
    <row r="171" spans="1:34" ht="21" thickBot="1">
      <c r="B171" s="18"/>
      <c r="C171" s="125" t="s">
        <v>34</v>
      </c>
      <c r="D171" s="2"/>
      <c r="E171" s="8"/>
      <c r="F171" s="1"/>
      <c r="G171" s="2"/>
      <c r="H171" s="2"/>
      <c r="I171" s="2"/>
      <c r="J171" s="2"/>
      <c r="K171" s="284" t="s">
        <v>69</v>
      </c>
      <c r="L171" s="197"/>
      <c r="M171" s="89"/>
      <c r="N171" s="98"/>
      <c r="O171" s="98"/>
    </row>
    <row r="172" spans="1:34" ht="14.25">
      <c r="B172" s="48" t="s">
        <v>2</v>
      </c>
      <c r="C172" s="335" t="s">
        <v>3</v>
      </c>
      <c r="D172" s="429" t="s">
        <v>4</v>
      </c>
      <c r="E172" s="431" t="s">
        <v>15</v>
      </c>
      <c r="F172" s="432"/>
      <c r="G172" s="429" t="s">
        <v>16</v>
      </c>
      <c r="H172" s="429" t="s">
        <v>59</v>
      </c>
      <c r="I172" s="429" t="s">
        <v>23</v>
      </c>
      <c r="J172" s="429" t="s">
        <v>5</v>
      </c>
      <c r="K172" s="354" t="s">
        <v>6</v>
      </c>
      <c r="L172" s="54" t="s">
        <v>27</v>
      </c>
      <c r="M172" s="55" t="s">
        <v>28</v>
      </c>
      <c r="N172" s="98"/>
      <c r="O172" s="98"/>
    </row>
    <row r="173" spans="1:34" ht="15" thickBot="1">
      <c r="B173" s="49" t="s">
        <v>7</v>
      </c>
      <c r="C173" s="336" t="s">
        <v>8</v>
      </c>
      <c r="D173" s="430"/>
      <c r="E173" s="433"/>
      <c r="F173" s="434"/>
      <c r="G173" s="430"/>
      <c r="H173" s="430"/>
      <c r="I173" s="430"/>
      <c r="J173" s="430"/>
      <c r="K173" s="355" t="s">
        <v>9</v>
      </c>
      <c r="L173" s="252"/>
      <c r="M173" s="56"/>
    </row>
    <row r="174" spans="1:34" ht="16.5" thickTop="1">
      <c r="B174" s="14"/>
      <c r="C174" s="16"/>
      <c r="D174" s="105"/>
      <c r="E174" s="365"/>
      <c r="F174" s="365"/>
      <c r="G174" s="365"/>
      <c r="H174" s="365"/>
      <c r="I174" s="365"/>
      <c r="J174" s="365"/>
      <c r="K174" s="365"/>
      <c r="L174" s="104"/>
      <c r="M174" s="50"/>
      <c r="N174" s="93"/>
      <c r="O174" s="365"/>
    </row>
    <row r="175" spans="1:34" ht="21" customHeight="1">
      <c r="B175" s="150">
        <v>5</v>
      </c>
      <c r="C175" s="313" t="s">
        <v>69</v>
      </c>
      <c r="D175" s="406">
        <v>1</v>
      </c>
      <c r="E175" s="473" t="s">
        <v>256</v>
      </c>
      <c r="F175" s="474"/>
      <c r="G175" s="412" t="s">
        <v>123</v>
      </c>
      <c r="H175" s="348" t="s">
        <v>54</v>
      </c>
      <c r="I175" s="348" t="s">
        <v>514</v>
      </c>
      <c r="J175" s="348" t="s">
        <v>157</v>
      </c>
      <c r="K175" s="348" t="s">
        <v>518</v>
      </c>
      <c r="L175" s="383" t="str">
        <f>VLOOKUP(P175,'1'!$A$2:$B$68,2)</f>
        <v>Laseri, S.Kom</v>
      </c>
      <c r="M175" s="333" t="e">
        <f>VLOOKUP(Q175,'1'!$A$2:$B$68,2)</f>
        <v>#N/A</v>
      </c>
      <c r="N175" s="152"/>
      <c r="O175" s="98"/>
      <c r="P175" s="75">
        <v>31</v>
      </c>
      <c r="Q175" s="75" t="s">
        <v>14</v>
      </c>
    </row>
    <row r="176" spans="1:34" s="75" customFormat="1" ht="21" customHeight="1">
      <c r="B176" s="150"/>
      <c r="C176" s="313" t="s">
        <v>214</v>
      </c>
      <c r="D176" s="428"/>
      <c r="E176" s="475"/>
      <c r="F176" s="476"/>
      <c r="G176" s="413"/>
      <c r="H176" s="348" t="s">
        <v>24</v>
      </c>
      <c r="I176" s="348" t="s">
        <v>292</v>
      </c>
      <c r="J176" s="414" t="s">
        <v>156</v>
      </c>
      <c r="K176" s="348">
        <v>13</v>
      </c>
      <c r="L176" s="385"/>
      <c r="M176" s="397" t="e">
        <f>VLOOKUP(Q176,'1'!$A$2:$B$68,2)</f>
        <v>#N/A</v>
      </c>
      <c r="N176" s="152"/>
      <c r="O176" s="98"/>
      <c r="P176" s="75">
        <v>2</v>
      </c>
      <c r="Q176" s="75" t="s">
        <v>14</v>
      </c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2:34" s="75" customFormat="1" ht="36" customHeight="1">
      <c r="B177" s="150"/>
      <c r="C177" s="314" t="s">
        <v>266</v>
      </c>
      <c r="D177" s="362">
        <v>1</v>
      </c>
      <c r="E177" s="538" t="s">
        <v>256</v>
      </c>
      <c r="F177" s="539"/>
      <c r="G177" s="422"/>
      <c r="H177" s="348" t="s">
        <v>53</v>
      </c>
      <c r="I177" s="348" t="s">
        <v>349</v>
      </c>
      <c r="J177" s="416"/>
      <c r="K177" s="348">
        <v>9</v>
      </c>
      <c r="L177" s="384"/>
      <c r="M177" s="399"/>
      <c r="N177" s="152"/>
      <c r="O177" s="98"/>
      <c r="P177" s="75">
        <v>29</v>
      </c>
      <c r="Q177" s="75" t="s">
        <v>14</v>
      </c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2:34" s="75" customFormat="1" ht="21" customHeight="1">
      <c r="B178" s="6"/>
      <c r="C178" s="371"/>
      <c r="D178" s="406">
        <v>1</v>
      </c>
      <c r="E178" s="473" t="s">
        <v>255</v>
      </c>
      <c r="F178" s="474"/>
      <c r="G178" s="412" t="s">
        <v>123</v>
      </c>
      <c r="H178" s="348" t="s">
        <v>55</v>
      </c>
      <c r="I178" s="348" t="s">
        <v>292</v>
      </c>
      <c r="J178" s="348" t="s">
        <v>160</v>
      </c>
      <c r="K178" s="348">
        <v>27</v>
      </c>
      <c r="L178" s="383" t="str">
        <f>VLOOKUP(P178,'1'!$A$2:$B$68,2)</f>
        <v>Muqorobin, S.Kom, M.Kom</v>
      </c>
      <c r="M178" s="333" t="e">
        <f>VLOOKUP(Q178,'1'!$A$2:$B$68,2)</f>
        <v>#N/A</v>
      </c>
      <c r="N178" s="152"/>
      <c r="O178" s="98"/>
      <c r="P178" s="75">
        <v>19</v>
      </c>
      <c r="Q178" s="75" t="s">
        <v>14</v>
      </c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2:34" s="75" customFormat="1" ht="21" customHeight="1">
      <c r="B179" s="6"/>
      <c r="C179" s="371"/>
      <c r="D179" s="407"/>
      <c r="E179" s="548"/>
      <c r="F179" s="549"/>
      <c r="G179" s="413"/>
      <c r="H179" s="348" t="s">
        <v>55</v>
      </c>
      <c r="I179" s="348" t="s">
        <v>304</v>
      </c>
      <c r="J179" s="348" t="s">
        <v>159</v>
      </c>
      <c r="K179" s="348">
        <v>26</v>
      </c>
      <c r="L179" s="385"/>
      <c r="M179" s="333" t="e">
        <f>VLOOKUP(Q179,'1'!$A$2:$B$68,2)</f>
        <v>#N/A</v>
      </c>
      <c r="N179" s="152"/>
      <c r="O179" s="98"/>
      <c r="P179" s="75">
        <v>11</v>
      </c>
      <c r="Q179" s="75" t="s">
        <v>14</v>
      </c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2:34" s="75" customFormat="1" ht="21" customHeight="1">
      <c r="B180" s="14"/>
      <c r="C180" s="65"/>
      <c r="D180" s="407"/>
      <c r="E180" s="548"/>
      <c r="F180" s="549"/>
      <c r="G180" s="422"/>
      <c r="H180" s="348" t="s">
        <v>55</v>
      </c>
      <c r="I180" s="348" t="s">
        <v>374</v>
      </c>
      <c r="J180" s="348" t="s">
        <v>161</v>
      </c>
      <c r="K180" s="348" t="s">
        <v>373</v>
      </c>
      <c r="L180" s="384"/>
      <c r="M180" s="333" t="e">
        <f>VLOOKUP(Q180,'1'!$A$2:$B$68,2)</f>
        <v>#N/A</v>
      </c>
      <c r="N180" s="152"/>
      <c r="O180" s="98"/>
      <c r="P180" s="75">
        <v>34</v>
      </c>
      <c r="Q180" s="75" t="s">
        <v>14</v>
      </c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2:34" s="75" customFormat="1" ht="23.1" customHeight="1">
      <c r="B181" s="6"/>
      <c r="C181" s="371"/>
      <c r="D181" s="550">
        <v>5</v>
      </c>
      <c r="E181" s="473" t="s">
        <v>284</v>
      </c>
      <c r="F181" s="474"/>
      <c r="G181" s="412" t="s">
        <v>149</v>
      </c>
      <c r="H181" s="348" t="s">
        <v>20</v>
      </c>
      <c r="I181" s="348" t="s">
        <v>362</v>
      </c>
      <c r="J181" s="415" t="s">
        <v>156</v>
      </c>
      <c r="K181" s="348">
        <v>11</v>
      </c>
      <c r="L181" s="383" t="str">
        <f>VLOOKUP(P181,'1'!$A$2:$B$68,2)</f>
        <v>Erni Rahayu, S.Pd, M.Pd</v>
      </c>
      <c r="M181" s="397" t="e">
        <f>VLOOKUP(Q181,'1'!$A$2:$B$68,2)</f>
        <v>#N/A</v>
      </c>
      <c r="N181" s="152"/>
      <c r="O181" s="98"/>
      <c r="P181" s="75">
        <v>24</v>
      </c>
      <c r="Q181" s="75" t="s">
        <v>14</v>
      </c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2:34" s="75" customFormat="1" ht="23.1" customHeight="1">
      <c r="B182" s="6"/>
      <c r="C182" s="371"/>
      <c r="D182" s="550"/>
      <c r="E182" s="475"/>
      <c r="F182" s="476"/>
      <c r="G182" s="422"/>
      <c r="H182" s="348" t="s">
        <v>21</v>
      </c>
      <c r="I182" s="348" t="s">
        <v>431</v>
      </c>
      <c r="J182" s="416"/>
      <c r="K182" s="304" t="s">
        <v>424</v>
      </c>
      <c r="L182" s="384"/>
      <c r="M182" s="399"/>
      <c r="N182" s="152"/>
      <c r="O182" s="98"/>
      <c r="P182" s="75" t="s">
        <v>14</v>
      </c>
      <c r="Q182" s="75" t="s">
        <v>14</v>
      </c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2:34" s="75" customFormat="1" ht="21" customHeight="1">
      <c r="B183" s="6"/>
      <c r="C183" s="312"/>
      <c r="D183" s="406">
        <v>5</v>
      </c>
      <c r="E183" s="437" t="s">
        <v>153</v>
      </c>
      <c r="F183" s="438"/>
      <c r="G183" s="412" t="s">
        <v>136</v>
      </c>
      <c r="H183" s="348" t="s">
        <v>283</v>
      </c>
      <c r="I183" s="348" t="s">
        <v>521</v>
      </c>
      <c r="J183" s="348" t="s">
        <v>156</v>
      </c>
      <c r="K183" s="348">
        <v>23</v>
      </c>
      <c r="L183" s="383" t="str">
        <f>VLOOKUP(P183,'1'!$A$2:$B$68,2)</f>
        <v>Yunita Primasanti, S.T, M.T</v>
      </c>
      <c r="M183" s="333" t="str">
        <f>VLOOKUP(Q183,'1'!$A$2:$B$68,2)</f>
        <v>Retno Tri Vulandari, S.Si, M.Si</v>
      </c>
      <c r="N183" s="152"/>
      <c r="O183" s="98"/>
      <c r="P183" s="75">
        <v>56</v>
      </c>
      <c r="Q183" s="75">
        <v>34</v>
      </c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2:34" s="75" customFormat="1" ht="21" customHeight="1">
      <c r="B184" s="6"/>
      <c r="C184" s="312"/>
      <c r="D184" s="428"/>
      <c r="E184" s="439"/>
      <c r="F184" s="440"/>
      <c r="G184" s="422"/>
      <c r="H184" s="348" t="s">
        <v>281</v>
      </c>
      <c r="I184" s="348" t="s">
        <v>522</v>
      </c>
      <c r="J184" s="348" t="s">
        <v>157</v>
      </c>
      <c r="K184" s="348">
        <v>25</v>
      </c>
      <c r="L184" s="384"/>
      <c r="M184" s="333" t="e">
        <f>VLOOKUP(Q184,'1'!$A$2:$B$68,2)</f>
        <v>#N/A</v>
      </c>
      <c r="N184" s="152"/>
      <c r="O184" s="98"/>
      <c r="P184" s="75">
        <v>2</v>
      </c>
      <c r="Q184" s="75" t="s">
        <v>14</v>
      </c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2:34" s="75" customFormat="1" ht="27.75" customHeight="1">
      <c r="B185" s="6"/>
      <c r="C185" s="312"/>
      <c r="D185" s="361">
        <v>5</v>
      </c>
      <c r="E185" s="325" t="s">
        <v>164</v>
      </c>
      <c r="F185" s="344" t="s">
        <v>145</v>
      </c>
      <c r="G185" s="350" t="s">
        <v>621</v>
      </c>
      <c r="H185" s="348" t="s">
        <v>24</v>
      </c>
      <c r="I185" s="348" t="s">
        <v>299</v>
      </c>
      <c r="J185" s="280" t="s">
        <v>178</v>
      </c>
      <c r="K185" s="348">
        <v>26</v>
      </c>
      <c r="L185" s="145" t="str">
        <f>VLOOKUP(P185,'1'!$A$2:$B$68,2)</f>
        <v>Kustanto, S.T, M. Eng</v>
      </c>
      <c r="M185" s="333" t="e">
        <f>VLOOKUP(Q185,'1'!$A$2:$B$68,2)</f>
        <v>#N/A</v>
      </c>
      <c r="N185" s="152"/>
      <c r="O185" s="98"/>
      <c r="P185" s="75">
        <v>30</v>
      </c>
      <c r="Q185" s="75" t="s">
        <v>14</v>
      </c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2:34" s="75" customFormat="1" ht="21.95" customHeight="1">
      <c r="B186" s="14"/>
      <c r="C186" s="65"/>
      <c r="D186" s="127"/>
      <c r="E186" s="169"/>
      <c r="F186" s="169"/>
      <c r="G186" s="36"/>
      <c r="H186" s="187"/>
      <c r="L186" s="188"/>
      <c r="M186" s="189"/>
      <c r="N186" s="190"/>
      <c r="O186" s="98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2:34" s="75" customFormat="1" ht="21.95" customHeight="1">
      <c r="B187" s="14"/>
      <c r="C187" s="371"/>
      <c r="D187" s="551" t="s">
        <v>36</v>
      </c>
      <c r="E187" s="552"/>
      <c r="F187" s="552"/>
      <c r="G187" s="552"/>
      <c r="H187" s="552"/>
      <c r="I187" s="552"/>
      <c r="J187" s="552"/>
      <c r="K187" s="552"/>
      <c r="L187" s="552"/>
      <c r="M187" s="552"/>
      <c r="N187" s="553"/>
      <c r="O187" s="98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2:34" s="75" customFormat="1" ht="21" customHeight="1">
      <c r="B188" s="228"/>
      <c r="C188" s="377" t="s">
        <v>170</v>
      </c>
      <c r="D188" s="362">
        <v>3</v>
      </c>
      <c r="E188" s="360" t="s">
        <v>141</v>
      </c>
      <c r="F188" s="244"/>
      <c r="G188" s="412" t="s">
        <v>124</v>
      </c>
      <c r="H188" s="348" t="s">
        <v>24</v>
      </c>
      <c r="I188" s="348" t="s">
        <v>448</v>
      </c>
      <c r="J188" s="515" t="s">
        <v>80</v>
      </c>
      <c r="K188" s="348" t="s">
        <v>386</v>
      </c>
      <c r="L188" s="383" t="str">
        <f>VLOOKUP(P188,'1'!$A$2:$B$68,2)</f>
        <v>Paulus Harsadi, S.Kom, M.Kom</v>
      </c>
      <c r="M188" s="397" t="e">
        <f>VLOOKUP(Q188,'1'!$A$2:$B$68,2)</f>
        <v>#N/A</v>
      </c>
      <c r="N188" s="152"/>
      <c r="O188" s="98"/>
      <c r="P188" s="75">
        <v>32</v>
      </c>
      <c r="Q188" s="75" t="s">
        <v>14</v>
      </c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2:34" s="75" customFormat="1" ht="38.25" customHeight="1">
      <c r="B189" s="66"/>
      <c r="C189" s="326" t="s">
        <v>171</v>
      </c>
      <c r="D189" s="362">
        <v>3</v>
      </c>
      <c r="E189" s="305" t="s">
        <v>407</v>
      </c>
      <c r="F189" s="344"/>
      <c r="G189" s="422"/>
      <c r="H189" s="348" t="s">
        <v>500</v>
      </c>
      <c r="I189" s="348" t="s">
        <v>499</v>
      </c>
      <c r="J189" s="516"/>
      <c r="K189" s="348" t="s">
        <v>498</v>
      </c>
      <c r="L189" s="384"/>
      <c r="M189" s="399"/>
      <c r="N189" s="152"/>
      <c r="O189" s="98"/>
      <c r="P189" s="75">
        <v>32</v>
      </c>
      <c r="Q189" s="75" t="s">
        <v>14</v>
      </c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2:34" s="75" customFormat="1" ht="21" customHeight="1">
      <c r="B190" s="19"/>
      <c r="C190" s="313" t="s">
        <v>69</v>
      </c>
      <c r="D190" s="406">
        <v>5</v>
      </c>
      <c r="E190" s="437" t="s">
        <v>153</v>
      </c>
      <c r="F190" s="438"/>
      <c r="G190" s="412" t="s">
        <v>124</v>
      </c>
      <c r="H190" s="348" t="s">
        <v>55</v>
      </c>
      <c r="I190" s="348" t="s">
        <v>519</v>
      </c>
      <c r="J190" s="348" t="s">
        <v>156</v>
      </c>
      <c r="K190" s="348">
        <v>30</v>
      </c>
      <c r="L190" s="383" t="str">
        <f>VLOOKUP(P190,'1'!$A$2:$B$68,2)</f>
        <v>Elistya Rimawati, S.Si, M.Si</v>
      </c>
      <c r="M190" s="333" t="e">
        <f>VLOOKUP(Q190,'1'!$A$2:$B$68,2)</f>
        <v>#N/A</v>
      </c>
      <c r="N190" s="152"/>
      <c r="O190" s="98"/>
      <c r="P190" s="75">
        <v>22</v>
      </c>
      <c r="Q190" s="75" t="s">
        <v>14</v>
      </c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2:34" s="75" customFormat="1" ht="21" customHeight="1">
      <c r="B191" s="19"/>
      <c r="C191" s="313" t="s">
        <v>214</v>
      </c>
      <c r="D191" s="428"/>
      <c r="E191" s="439"/>
      <c r="F191" s="440"/>
      <c r="G191" s="413"/>
      <c r="H191" s="348" t="s">
        <v>55</v>
      </c>
      <c r="I191" s="348" t="s">
        <v>328</v>
      </c>
      <c r="J191" s="414" t="s">
        <v>157</v>
      </c>
      <c r="K191" s="348" t="s">
        <v>527</v>
      </c>
      <c r="L191" s="385"/>
      <c r="M191" s="491" t="e">
        <f>VLOOKUP(Q191,'1'!$A$2:$B$68,2)</f>
        <v>#N/A</v>
      </c>
      <c r="N191" s="152"/>
      <c r="O191" s="98"/>
      <c r="P191" s="75">
        <v>36</v>
      </c>
      <c r="Q191" s="75" t="s">
        <v>14</v>
      </c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2:34" s="75" customFormat="1" ht="21" customHeight="1">
      <c r="B192" s="19"/>
      <c r="C192" s="314" t="s">
        <v>266</v>
      </c>
      <c r="D192" s="362">
        <v>5</v>
      </c>
      <c r="E192" s="401" t="s">
        <v>153</v>
      </c>
      <c r="F192" s="402"/>
      <c r="G192" s="422"/>
      <c r="H192" s="348" t="s">
        <v>282</v>
      </c>
      <c r="I192" s="348" t="s">
        <v>300</v>
      </c>
      <c r="J192" s="416"/>
      <c r="K192" s="348">
        <v>1</v>
      </c>
      <c r="L192" s="384"/>
      <c r="M192" s="493"/>
      <c r="N192" s="152"/>
      <c r="O192" s="98"/>
      <c r="P192" s="75">
        <v>22</v>
      </c>
      <c r="Q192" s="75" t="s">
        <v>14</v>
      </c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2:34" s="75" customFormat="1" ht="23.1" customHeight="1">
      <c r="B193" s="6"/>
      <c r="C193" s="371"/>
      <c r="D193" s="550">
        <v>5</v>
      </c>
      <c r="E193" s="473" t="s">
        <v>284</v>
      </c>
      <c r="F193" s="474"/>
      <c r="G193" s="412" t="s">
        <v>124</v>
      </c>
      <c r="H193" s="348" t="s">
        <v>20</v>
      </c>
      <c r="I193" s="348" t="s">
        <v>453</v>
      </c>
      <c r="J193" s="414" t="s">
        <v>158</v>
      </c>
      <c r="K193" s="348" t="s">
        <v>452</v>
      </c>
      <c r="L193" s="383" t="str">
        <f>VLOOKUP(P193,'1'!$A$2:$B$68,2)</f>
        <v>Erni Rahayu, S.Pd, M.Pd</v>
      </c>
      <c r="M193" s="397" t="e">
        <f>VLOOKUP(Q193,'1'!$A$2:$B$68,2)</f>
        <v>#N/A</v>
      </c>
      <c r="N193" s="152"/>
      <c r="O193" s="98"/>
      <c r="P193" s="75">
        <v>24</v>
      </c>
      <c r="Q193" s="75" t="s">
        <v>14</v>
      </c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2:34" s="75" customFormat="1" ht="23.1" customHeight="1">
      <c r="B194" s="6"/>
      <c r="C194" s="371"/>
      <c r="D194" s="550"/>
      <c r="E194" s="475"/>
      <c r="F194" s="476"/>
      <c r="G194" s="422"/>
      <c r="H194" s="348" t="s">
        <v>21</v>
      </c>
      <c r="I194" s="348" t="s">
        <v>433</v>
      </c>
      <c r="J194" s="416"/>
      <c r="K194" s="348" t="s">
        <v>432</v>
      </c>
      <c r="L194" s="384"/>
      <c r="M194" s="399"/>
      <c r="N194" s="152"/>
      <c r="O194" s="98"/>
      <c r="P194" s="75" t="s">
        <v>14</v>
      </c>
      <c r="Q194" s="75" t="s">
        <v>14</v>
      </c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2:34" s="75" customFormat="1" ht="21" customHeight="1">
      <c r="B195" s="19"/>
      <c r="C195" s="371"/>
      <c r="D195" s="361">
        <v>5</v>
      </c>
      <c r="E195" s="308" t="s">
        <v>212</v>
      </c>
      <c r="F195" s="344" t="s">
        <v>145</v>
      </c>
      <c r="G195" s="350" t="s">
        <v>148</v>
      </c>
      <c r="H195" s="348" t="s">
        <v>24</v>
      </c>
      <c r="I195" s="348" t="s">
        <v>223</v>
      </c>
      <c r="J195" s="280" t="s">
        <v>178</v>
      </c>
      <c r="K195" s="348">
        <v>11</v>
      </c>
      <c r="L195" s="145" t="str">
        <f>VLOOKUP(P195,'1'!$A$2:$B$68,2)</f>
        <v>Kustanto, S.T, M. Eng</v>
      </c>
      <c r="M195" s="333" t="e">
        <f>VLOOKUP(Q195,'1'!$A$2:$B$68,2)</f>
        <v>#N/A</v>
      </c>
      <c r="N195" s="152"/>
      <c r="O195" s="98"/>
      <c r="P195" s="75">
        <v>30</v>
      </c>
      <c r="Q195" s="75" t="s">
        <v>14</v>
      </c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2:34" s="75" customFormat="1" ht="21" customHeight="1">
      <c r="B196" s="19"/>
      <c r="C196" s="65"/>
      <c r="D196" s="362">
        <v>1</v>
      </c>
      <c r="E196" s="473" t="s">
        <v>255</v>
      </c>
      <c r="F196" s="474"/>
      <c r="G196" s="350" t="s">
        <v>148</v>
      </c>
      <c r="H196" s="348" t="s">
        <v>55</v>
      </c>
      <c r="I196" s="348" t="s">
        <v>303</v>
      </c>
      <c r="J196" s="348" t="s">
        <v>156</v>
      </c>
      <c r="K196" s="348">
        <v>15</v>
      </c>
      <c r="L196" s="183" t="str">
        <f>VLOOKUP(P196,'1'!$A$2:$B$68,2)</f>
        <v>Muqorobin, S.Kom, M.Kom</v>
      </c>
      <c r="M196" s="333" t="e">
        <f>VLOOKUP(Q196,'1'!$A$2:$B$68,2)</f>
        <v>#N/A</v>
      </c>
      <c r="N196" s="152"/>
      <c r="O196" s="98"/>
      <c r="P196" s="75">
        <v>19</v>
      </c>
      <c r="Q196" s="75" t="s">
        <v>14</v>
      </c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2:34" s="75" customFormat="1" ht="21" customHeight="1">
      <c r="B197" s="19"/>
      <c r="C197" s="65"/>
      <c r="D197" s="423">
        <v>1</v>
      </c>
      <c r="E197" s="547" t="s">
        <v>256</v>
      </c>
      <c r="F197" s="547"/>
      <c r="G197" s="412" t="s">
        <v>148</v>
      </c>
      <c r="H197" s="348" t="s">
        <v>54</v>
      </c>
      <c r="I197" s="348" t="s">
        <v>464</v>
      </c>
      <c r="J197" s="414" t="s">
        <v>157</v>
      </c>
      <c r="K197" s="348" t="s">
        <v>463</v>
      </c>
      <c r="L197" s="386" t="str">
        <f>VLOOKUP(P197,'1'!$A$2:$B$68,2)</f>
        <v>Laseri, S.Kom</v>
      </c>
      <c r="M197" s="397" t="e">
        <f>VLOOKUP(Q197,'1'!$A$2:$B$68,2)</f>
        <v>#N/A</v>
      </c>
      <c r="N197" s="152"/>
      <c r="O197" s="98"/>
      <c r="P197" s="75">
        <v>31</v>
      </c>
      <c r="Q197" s="75" t="s">
        <v>14</v>
      </c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2:34" s="75" customFormat="1" ht="21" customHeight="1">
      <c r="B198" s="19"/>
      <c r="C198" s="65"/>
      <c r="D198" s="423"/>
      <c r="E198" s="547"/>
      <c r="F198" s="547"/>
      <c r="G198" s="413"/>
      <c r="H198" s="348" t="s">
        <v>24</v>
      </c>
      <c r="I198" s="348" t="s">
        <v>291</v>
      </c>
      <c r="J198" s="415"/>
      <c r="K198" s="348">
        <v>4</v>
      </c>
      <c r="L198" s="387"/>
      <c r="M198" s="398"/>
      <c r="N198" s="152"/>
      <c r="O198" s="98"/>
      <c r="P198" s="75">
        <v>31</v>
      </c>
      <c r="Q198" s="75" t="s">
        <v>14</v>
      </c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2:34" s="75" customFormat="1" ht="36" customHeight="1">
      <c r="B199" s="19"/>
      <c r="C199" s="65"/>
      <c r="D199" s="361">
        <v>1</v>
      </c>
      <c r="E199" s="547" t="s">
        <v>256</v>
      </c>
      <c r="F199" s="547"/>
      <c r="G199" s="422"/>
      <c r="H199" s="348" t="s">
        <v>53</v>
      </c>
      <c r="I199" s="348" t="s">
        <v>425</v>
      </c>
      <c r="J199" s="416"/>
      <c r="K199" s="348" t="s">
        <v>424</v>
      </c>
      <c r="L199" s="388"/>
      <c r="M199" s="399"/>
      <c r="N199" s="152"/>
      <c r="O199" s="98"/>
      <c r="P199" s="75">
        <v>29</v>
      </c>
      <c r="Q199" s="75" t="s">
        <v>14</v>
      </c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2:34" s="75" customFormat="1" ht="21.95" customHeight="1" thickBot="1">
      <c r="B200" s="255"/>
      <c r="C200" s="231"/>
      <c r="D200" s="232"/>
      <c r="E200" s="233"/>
      <c r="F200" s="234"/>
      <c r="G200" s="232"/>
      <c r="H200" s="232"/>
      <c r="I200" s="232"/>
      <c r="J200" s="232"/>
      <c r="K200" s="465" t="s">
        <v>42</v>
      </c>
      <c r="L200" s="247"/>
      <c r="M200" s="193"/>
      <c r="N200" s="106"/>
      <c r="O200" s="98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2:34" s="75" customFormat="1" ht="21.95" customHeight="1" thickTop="1">
      <c r="B201" s="256"/>
      <c r="C201" s="235"/>
      <c r="D201" s="236"/>
      <c r="E201" s="237"/>
      <c r="F201" s="238"/>
      <c r="G201" s="236"/>
      <c r="H201" s="236"/>
      <c r="I201" s="236"/>
      <c r="J201" s="236"/>
      <c r="K201" s="466"/>
      <c r="L201" s="249"/>
      <c r="M201" s="194"/>
      <c r="N201" s="176"/>
      <c r="O201" s="98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2:34" s="75" customFormat="1" ht="23.1" customHeight="1">
      <c r="B202" s="229" t="s">
        <v>627</v>
      </c>
      <c r="C202" s="313" t="s">
        <v>42</v>
      </c>
      <c r="D202" s="406">
        <v>7</v>
      </c>
      <c r="E202" s="473" t="s">
        <v>284</v>
      </c>
      <c r="F202" s="474"/>
      <c r="G202" s="412" t="s">
        <v>149</v>
      </c>
      <c r="H202" s="348" t="s">
        <v>260</v>
      </c>
      <c r="I202" s="348" t="s">
        <v>598</v>
      </c>
      <c r="J202" s="348" t="s">
        <v>156</v>
      </c>
      <c r="K202" s="348" t="s">
        <v>597</v>
      </c>
      <c r="L202" s="383" t="str">
        <f>VLOOKUP(P202,'1'!$A$2:$B$68,2)</f>
        <v>Yuli Windiyanti, M.Pd</v>
      </c>
      <c r="M202" s="345" t="e">
        <f>VLOOKUP(Q202,'1'!$A$2:$B$68,2)</f>
        <v>#N/A</v>
      </c>
      <c r="N202" s="152"/>
      <c r="O202" s="98"/>
      <c r="P202" s="75">
        <v>54</v>
      </c>
      <c r="Q202" s="75" t="s">
        <v>14</v>
      </c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2:34" s="75" customFormat="1" ht="23.1" customHeight="1">
      <c r="B203" s="150"/>
      <c r="C203" s="313" t="s">
        <v>267</v>
      </c>
      <c r="D203" s="407"/>
      <c r="E203" s="548"/>
      <c r="F203" s="549"/>
      <c r="G203" s="413"/>
      <c r="H203" s="348" t="s">
        <v>260</v>
      </c>
      <c r="I203" s="348" t="s">
        <v>363</v>
      </c>
      <c r="J203" s="414" t="s">
        <v>157</v>
      </c>
      <c r="K203" s="348">
        <v>21</v>
      </c>
      <c r="L203" s="385"/>
      <c r="M203" s="397" t="e">
        <f>VLOOKUP(Q203,'1'!$A$2:$B$68,2)</f>
        <v>#N/A</v>
      </c>
      <c r="N203" s="152"/>
      <c r="O203" s="98"/>
      <c r="P203" s="75">
        <v>47</v>
      </c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2:34" s="75" customFormat="1" ht="23.1" customHeight="1">
      <c r="B204" s="281"/>
      <c r="C204" s="314" t="s">
        <v>266</v>
      </c>
      <c r="D204" s="407"/>
      <c r="E204" s="548"/>
      <c r="F204" s="549"/>
      <c r="G204" s="413"/>
      <c r="H204" s="348" t="s">
        <v>261</v>
      </c>
      <c r="I204" s="348" t="s">
        <v>536</v>
      </c>
      <c r="J204" s="416"/>
      <c r="K204" s="348" t="s">
        <v>537</v>
      </c>
      <c r="L204" s="384"/>
      <c r="M204" s="399"/>
      <c r="N204" s="152"/>
      <c r="O204" s="98"/>
      <c r="P204" s="75" t="s">
        <v>14</v>
      </c>
      <c r="Q204" s="75" t="s">
        <v>14</v>
      </c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2:34" s="75" customFormat="1" ht="21.95" customHeight="1">
      <c r="B205" s="66"/>
      <c r="C205" s="371"/>
      <c r="D205" s="406">
        <v>5</v>
      </c>
      <c r="E205" s="437" t="s">
        <v>193</v>
      </c>
      <c r="F205" s="438"/>
      <c r="G205" s="412" t="s">
        <v>150</v>
      </c>
      <c r="H205" s="348" t="s">
        <v>54</v>
      </c>
      <c r="I205" s="348" t="s">
        <v>555</v>
      </c>
      <c r="J205" s="348" t="s">
        <v>156</v>
      </c>
      <c r="K205" s="348">
        <v>29</v>
      </c>
      <c r="L205" s="383" t="str">
        <f>VLOOKUP(P205,'1'!$A$2:$B$68,2)</f>
        <v>Bramasto Wiryawan Y, S.T, M.MSI</v>
      </c>
      <c r="M205" s="333" t="e">
        <f>VLOOKUP(Q205,'1'!$A$2:$B$68,2)</f>
        <v>#N/A</v>
      </c>
      <c r="N205" s="152"/>
      <c r="O205" s="98"/>
      <c r="P205" s="75">
        <v>9</v>
      </c>
      <c r="Q205" s="75" t="s">
        <v>14</v>
      </c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2:34" s="75" customFormat="1" ht="21.95" customHeight="1">
      <c r="B206" s="6"/>
      <c r="C206" s="147"/>
      <c r="D206" s="407"/>
      <c r="E206" s="451"/>
      <c r="F206" s="452"/>
      <c r="G206" s="413"/>
      <c r="H206" s="348" t="s">
        <v>54</v>
      </c>
      <c r="I206" s="348" t="s">
        <v>547</v>
      </c>
      <c r="J206" s="414" t="s">
        <v>157</v>
      </c>
      <c r="K206" s="348">
        <v>10</v>
      </c>
      <c r="L206" s="385"/>
      <c r="M206" s="397" t="e">
        <f>VLOOKUP(Q206,'1'!$A$2:$B$68,2)</f>
        <v>#N/A</v>
      </c>
      <c r="N206" s="152"/>
      <c r="O206" s="98"/>
      <c r="P206" s="75">
        <v>54</v>
      </c>
      <c r="Q206" s="75" t="s">
        <v>14</v>
      </c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2:34" s="75" customFormat="1" ht="21.95" customHeight="1">
      <c r="B207" s="6"/>
      <c r="C207" s="128"/>
      <c r="D207" s="407"/>
      <c r="E207" s="451"/>
      <c r="F207" s="452"/>
      <c r="G207" s="413"/>
      <c r="H207" s="348" t="s">
        <v>54</v>
      </c>
      <c r="I207" s="348" t="s">
        <v>380</v>
      </c>
      <c r="J207" s="416"/>
      <c r="K207" s="348">
        <v>1</v>
      </c>
      <c r="L207" s="384"/>
      <c r="M207" s="399"/>
      <c r="N207" s="152"/>
      <c r="O207" s="98"/>
      <c r="P207" s="75" t="s">
        <v>14</v>
      </c>
      <c r="Q207" s="75" t="s">
        <v>14</v>
      </c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2:34" s="75" customFormat="1" ht="21.95" customHeight="1">
      <c r="B208" s="66"/>
      <c r="C208" s="371"/>
      <c r="D208" s="406">
        <v>5</v>
      </c>
      <c r="E208" s="408" t="s">
        <v>152</v>
      </c>
      <c r="F208" s="409"/>
      <c r="G208" s="412" t="s">
        <v>136</v>
      </c>
      <c r="H208" s="348" t="s">
        <v>55</v>
      </c>
      <c r="I208" s="348" t="s">
        <v>310</v>
      </c>
      <c r="J208" s="348" t="s">
        <v>156</v>
      </c>
      <c r="K208" s="348" t="s">
        <v>322</v>
      </c>
      <c r="L208" s="383" t="str">
        <f>VLOOKUP(P208,'1'!$A$2:$B$68,2)</f>
        <v>Yustina Retno, S.T, M.Cs</v>
      </c>
      <c r="M208" s="333" t="e">
        <f>VLOOKUP(Q208,'1'!$A$2:$B$68,2)</f>
        <v>#N/A</v>
      </c>
      <c r="N208" s="152"/>
      <c r="O208" s="98"/>
      <c r="P208" s="75">
        <v>55</v>
      </c>
      <c r="Q208" s="75" t="s">
        <v>14</v>
      </c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2:34" s="75" customFormat="1" ht="21.95" customHeight="1">
      <c r="B209" s="6"/>
      <c r="C209" s="147"/>
      <c r="D209" s="407"/>
      <c r="E209" s="410"/>
      <c r="F209" s="411"/>
      <c r="G209" s="413"/>
      <c r="H209" s="348" t="s">
        <v>55</v>
      </c>
      <c r="I209" s="348" t="s">
        <v>523</v>
      </c>
      <c r="J209" s="332" t="s">
        <v>157</v>
      </c>
      <c r="K209" s="348" t="s">
        <v>541</v>
      </c>
      <c r="L209" s="385"/>
      <c r="M209" s="333" t="e">
        <f>VLOOKUP(Q209,'1'!$A$2:$B$68,2)</f>
        <v>#N/A</v>
      </c>
      <c r="N209" s="152"/>
      <c r="O209" s="98"/>
      <c r="P209" s="75">
        <v>54</v>
      </c>
      <c r="Q209" s="75" t="s">
        <v>14</v>
      </c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2:34" s="75" customFormat="1" ht="21.95" customHeight="1">
      <c r="B210" s="6"/>
      <c r="C210" s="128"/>
      <c r="D210" s="428"/>
      <c r="E210" s="410"/>
      <c r="F210" s="411"/>
      <c r="G210" s="413"/>
      <c r="H210" s="348" t="s">
        <v>55</v>
      </c>
      <c r="I210" s="348" t="s">
        <v>542</v>
      </c>
      <c r="J210" s="348" t="s">
        <v>158</v>
      </c>
      <c r="K210" s="348" t="s">
        <v>229</v>
      </c>
      <c r="L210" s="384"/>
      <c r="M210" s="333" t="e">
        <f>VLOOKUP(Q210,'1'!$A$2:$B$68,2)</f>
        <v>#N/A</v>
      </c>
      <c r="N210" s="152"/>
      <c r="O210" s="98"/>
      <c r="P210" s="75">
        <v>17</v>
      </c>
      <c r="Q210" s="75" t="s">
        <v>14</v>
      </c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2:34" s="75" customFormat="1" ht="21.95" customHeight="1">
      <c r="B211" s="66"/>
      <c r="C211" s="371"/>
      <c r="D211" s="363">
        <v>1</v>
      </c>
      <c r="E211" s="540" t="s">
        <v>253</v>
      </c>
      <c r="F211" s="540"/>
      <c r="G211" s="350" t="s">
        <v>163</v>
      </c>
      <c r="H211" s="348" t="s">
        <v>24</v>
      </c>
      <c r="I211" s="348" t="s">
        <v>292</v>
      </c>
      <c r="J211" s="352" t="s">
        <v>247</v>
      </c>
      <c r="K211" s="348">
        <v>13</v>
      </c>
      <c r="L211" s="145" t="str">
        <f>VLOOKUP(P211,'1'!$A$2:$B$68,2)</f>
        <v>Dimas Pamilih, S.Kom</v>
      </c>
      <c r="M211" s="333" t="e">
        <f>VLOOKUP(Q211,'1'!$A$2:$B$68,2)</f>
        <v>#N/A</v>
      </c>
      <c r="N211" s="152"/>
      <c r="O211" s="98"/>
      <c r="P211" s="75">
        <v>17</v>
      </c>
      <c r="Q211" s="75" t="s">
        <v>14</v>
      </c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2:34" s="75" customFormat="1" ht="21.95" customHeight="1">
      <c r="B212" s="6"/>
      <c r="C212" s="147"/>
      <c r="D212" s="350"/>
      <c r="E212" s="545"/>
      <c r="F212" s="546"/>
      <c r="G212" s="350"/>
      <c r="H212" s="348"/>
      <c r="I212" s="348"/>
      <c r="J212" s="280"/>
      <c r="K212" s="348"/>
      <c r="L212" s="145"/>
      <c r="M212" s="181"/>
      <c r="N212" s="152"/>
      <c r="O212" s="98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2:34" s="75" customFormat="1" ht="21.95" customHeight="1">
      <c r="B213" s="6"/>
      <c r="C213" s="128"/>
      <c r="D213" s="445" t="s">
        <v>36</v>
      </c>
      <c r="E213" s="446"/>
      <c r="F213" s="446"/>
      <c r="G213" s="446"/>
      <c r="H213" s="446"/>
      <c r="I213" s="446"/>
      <c r="J213" s="446"/>
      <c r="K213" s="446"/>
      <c r="L213" s="446"/>
      <c r="M213" s="447"/>
      <c r="N213" s="151"/>
      <c r="O213" s="98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2:34" s="75" customFormat="1" ht="21" customHeight="1">
      <c r="B214" s="6"/>
      <c r="C214" s="377" t="s">
        <v>170</v>
      </c>
      <c r="D214" s="362">
        <v>3</v>
      </c>
      <c r="E214" s="541" t="s">
        <v>132</v>
      </c>
      <c r="F214" s="542"/>
      <c r="G214" s="412" t="s">
        <v>617</v>
      </c>
      <c r="H214" s="348" t="s">
        <v>24</v>
      </c>
      <c r="I214" s="348" t="s">
        <v>297</v>
      </c>
      <c r="J214" s="515" t="s">
        <v>73</v>
      </c>
      <c r="K214" s="348">
        <v>7</v>
      </c>
      <c r="L214" s="391" t="str">
        <f>VLOOKUP(P214,'1'!$A$2:$B$68,2)</f>
        <v>Bebas Widada, S.Si, M.Kom</v>
      </c>
      <c r="M214" s="397" t="e">
        <f>VLOOKUP(Q214,'1'!$A$2:$B$68,2)</f>
        <v>#N/A</v>
      </c>
      <c r="N214" s="152"/>
      <c r="O214" s="98"/>
      <c r="P214" s="75">
        <v>10</v>
      </c>
      <c r="Q214" s="75" t="s">
        <v>14</v>
      </c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2:34" s="75" customFormat="1" ht="21" customHeight="1">
      <c r="B215" s="6"/>
      <c r="C215" s="377" t="s">
        <v>171</v>
      </c>
      <c r="D215" s="361">
        <v>3</v>
      </c>
      <c r="E215" s="543" t="s">
        <v>132</v>
      </c>
      <c r="F215" s="544"/>
      <c r="G215" s="422"/>
      <c r="H215" s="348" t="s">
        <v>24</v>
      </c>
      <c r="I215" s="348" t="s">
        <v>294</v>
      </c>
      <c r="J215" s="516"/>
      <c r="K215" s="348">
        <v>2</v>
      </c>
      <c r="L215" s="393"/>
      <c r="M215" s="399"/>
      <c r="N215" s="152"/>
      <c r="O215" s="98"/>
      <c r="P215" s="75">
        <v>10</v>
      </c>
      <c r="Q215" s="75" t="s">
        <v>14</v>
      </c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2:34" s="75" customFormat="1" ht="21" customHeight="1">
      <c r="B216" s="5"/>
      <c r="C216" s="377" t="s">
        <v>170</v>
      </c>
      <c r="D216" s="361">
        <v>3</v>
      </c>
      <c r="E216" s="420" t="s">
        <v>270</v>
      </c>
      <c r="F216" s="421"/>
      <c r="G216" s="350" t="s">
        <v>124</v>
      </c>
      <c r="H216" s="348" t="s">
        <v>21</v>
      </c>
      <c r="I216" s="348" t="s">
        <v>438</v>
      </c>
      <c r="J216" s="414" t="s">
        <v>615</v>
      </c>
      <c r="K216" s="348">
        <v>1</v>
      </c>
      <c r="L216" s="391" t="str">
        <f>VLOOKUP(P216,'1'!$A$2:$B$68,2)</f>
        <v>Dra. Andriani KKW, M.Kom, Akt</v>
      </c>
      <c r="M216" s="397" t="e">
        <f>VLOOKUP(Q216,'1'!$A$2:$B$68,2)</f>
        <v>#N/A</v>
      </c>
      <c r="N216" s="152"/>
      <c r="O216" s="98"/>
      <c r="P216" s="75">
        <v>18</v>
      </c>
      <c r="Q216" s="75" t="s">
        <v>14</v>
      </c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2:34" s="75" customFormat="1" ht="21" customHeight="1">
      <c r="B217" s="5"/>
      <c r="C217" s="377" t="s">
        <v>171</v>
      </c>
      <c r="D217" s="361">
        <v>3</v>
      </c>
      <c r="E217" s="420" t="s">
        <v>270</v>
      </c>
      <c r="F217" s="421"/>
      <c r="G217" s="350" t="s">
        <v>124</v>
      </c>
      <c r="H217" s="348" t="s">
        <v>21</v>
      </c>
      <c r="I217" s="348" t="s">
        <v>430</v>
      </c>
      <c r="J217" s="416"/>
      <c r="K217" s="348">
        <v>2</v>
      </c>
      <c r="L217" s="393"/>
      <c r="M217" s="399"/>
      <c r="N217" s="152"/>
      <c r="O217" s="98"/>
      <c r="P217" s="75">
        <v>18</v>
      </c>
      <c r="Q217" s="75" t="s">
        <v>14</v>
      </c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2:34" s="75" customFormat="1" ht="38.25" customHeight="1">
      <c r="B218" s="5"/>
      <c r="C218" s="313" t="s">
        <v>42</v>
      </c>
      <c r="D218" s="361">
        <v>3</v>
      </c>
      <c r="E218" s="316" t="s">
        <v>365</v>
      </c>
      <c r="F218" s="344" t="s">
        <v>145</v>
      </c>
      <c r="G218" s="350" t="s">
        <v>124</v>
      </c>
      <c r="H218" s="348" t="s">
        <v>55</v>
      </c>
      <c r="I218" s="348" t="s">
        <v>538</v>
      </c>
      <c r="J218" s="280" t="s">
        <v>80</v>
      </c>
      <c r="K218" s="348" t="s">
        <v>539</v>
      </c>
      <c r="L218" s="334" t="str">
        <f>VLOOKUP(P218,'1'!$A$2:$B$68,2)</f>
        <v>Paulus Harsadi, S.Kom, M.Kom</v>
      </c>
      <c r="M218" s="333" t="e">
        <f>VLOOKUP(Q218,'1'!$A$2:$B$68,2)</f>
        <v>#N/A</v>
      </c>
      <c r="N218" s="152"/>
      <c r="O218" s="98"/>
      <c r="P218" s="75">
        <v>32</v>
      </c>
      <c r="Q218" s="75" t="s">
        <v>14</v>
      </c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2:34" s="75" customFormat="1" ht="21.95" customHeight="1">
      <c r="B219" s="6"/>
      <c r="C219" s="313" t="s">
        <v>267</v>
      </c>
      <c r="D219" s="363">
        <v>1</v>
      </c>
      <c r="E219" s="540" t="s">
        <v>253</v>
      </c>
      <c r="F219" s="540"/>
      <c r="G219" s="350" t="s">
        <v>148</v>
      </c>
      <c r="H219" s="348" t="s">
        <v>24</v>
      </c>
      <c r="I219" s="348" t="s">
        <v>291</v>
      </c>
      <c r="J219" s="352" t="s">
        <v>247</v>
      </c>
      <c r="K219" s="348">
        <v>4</v>
      </c>
      <c r="L219" s="145" t="str">
        <f>VLOOKUP(P219,'1'!$A$2:$B$68,2)</f>
        <v>Dimas Pamilih, S.Kom</v>
      </c>
      <c r="M219" s="333" t="e">
        <f>VLOOKUP(Q219,'1'!$A$2:$B$68,2)</f>
        <v>#N/A</v>
      </c>
      <c r="N219" s="152"/>
      <c r="O219" s="98"/>
      <c r="P219" s="75">
        <v>17</v>
      </c>
      <c r="Q219" s="75" t="s">
        <v>14</v>
      </c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2:34" s="75" customFormat="1" ht="21.95" customHeight="1">
      <c r="B220" s="5"/>
      <c r="C220" s="314" t="s">
        <v>266</v>
      </c>
      <c r="D220" s="406">
        <v>5</v>
      </c>
      <c r="E220" s="408" t="s">
        <v>152</v>
      </c>
      <c r="F220" s="409"/>
      <c r="G220" s="412" t="s">
        <v>148</v>
      </c>
      <c r="H220" s="348" t="s">
        <v>55</v>
      </c>
      <c r="I220" s="348" t="s">
        <v>519</v>
      </c>
      <c r="J220" s="348" t="s">
        <v>157</v>
      </c>
      <c r="K220" s="348">
        <v>30</v>
      </c>
      <c r="L220" s="383" t="str">
        <f>VLOOKUP(P220,'1'!$A$2:$B$68,2)</f>
        <v>Yustina Retno, S.T, M.Cs</v>
      </c>
      <c r="M220" s="333" t="e">
        <f>VLOOKUP(Q220,'1'!$A$2:$B$68,2)</f>
        <v>#N/A</v>
      </c>
      <c r="N220" s="152"/>
      <c r="O220" s="98"/>
      <c r="P220" s="75">
        <v>55</v>
      </c>
      <c r="Q220" s="75" t="s">
        <v>14</v>
      </c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2:34" s="75" customFormat="1" ht="21.95" customHeight="1">
      <c r="B221" s="5"/>
      <c r="C221" s="72"/>
      <c r="D221" s="428"/>
      <c r="E221" s="443"/>
      <c r="F221" s="444"/>
      <c r="G221" s="422"/>
      <c r="H221" s="348" t="s">
        <v>174</v>
      </c>
      <c r="I221" s="348" t="s">
        <v>544</v>
      </c>
      <c r="J221" s="348" t="s">
        <v>156</v>
      </c>
      <c r="K221" s="348" t="s">
        <v>545</v>
      </c>
      <c r="L221" s="384"/>
      <c r="M221" s="333" t="e">
        <f>VLOOKUP(Q221,'1'!$A$2:$B$68,2)</f>
        <v>#N/A</v>
      </c>
      <c r="N221" s="152"/>
      <c r="O221" s="98"/>
      <c r="P221" s="75">
        <v>36</v>
      </c>
      <c r="Q221" s="75" t="s">
        <v>14</v>
      </c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2:34" s="75" customFormat="1" ht="18">
      <c r="B222" s="66"/>
      <c r="C222" s="207"/>
      <c r="D222" s="406">
        <v>5</v>
      </c>
      <c r="E222" s="437" t="s">
        <v>193</v>
      </c>
      <c r="F222" s="438"/>
      <c r="G222" s="412" t="s">
        <v>148</v>
      </c>
      <c r="H222" s="348" t="s">
        <v>54</v>
      </c>
      <c r="I222" s="348" t="s">
        <v>416</v>
      </c>
      <c r="J222" s="414" t="s">
        <v>158</v>
      </c>
      <c r="K222" s="348" t="s">
        <v>417</v>
      </c>
      <c r="L222" s="383" t="str">
        <f>VLOOKUP(P222,'1'!$A$2:$B$68,2)</f>
        <v>Bramasto Wiryawan Y, S.T, M.MSI</v>
      </c>
      <c r="M222" s="397" t="e">
        <f>VLOOKUP(Q222,'1'!$A$2:$B$68,2)</f>
        <v>#N/A</v>
      </c>
      <c r="N222" s="152"/>
      <c r="O222" s="98"/>
      <c r="P222" s="75">
        <v>9</v>
      </c>
      <c r="Q222" s="75" t="s">
        <v>14</v>
      </c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2:34" s="75" customFormat="1" ht="18">
      <c r="B223" s="66"/>
      <c r="C223" s="207"/>
      <c r="D223" s="428"/>
      <c r="E223" s="439"/>
      <c r="F223" s="440"/>
      <c r="G223" s="422"/>
      <c r="H223" s="348" t="s">
        <v>54</v>
      </c>
      <c r="I223" s="348" t="s">
        <v>188</v>
      </c>
      <c r="J223" s="416"/>
      <c r="K223" s="348">
        <v>2</v>
      </c>
      <c r="L223" s="384"/>
      <c r="M223" s="399"/>
      <c r="N223" s="152"/>
      <c r="O223" s="98"/>
      <c r="P223" s="75" t="s">
        <v>14</v>
      </c>
      <c r="Q223" s="75" t="s">
        <v>14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2:34" ht="38.25" customHeight="1">
      <c r="B224" s="6"/>
      <c r="C224" s="312"/>
      <c r="D224" s="230">
        <v>7</v>
      </c>
      <c r="E224" s="538" t="s">
        <v>284</v>
      </c>
      <c r="F224" s="539"/>
      <c r="G224" s="350" t="s">
        <v>162</v>
      </c>
      <c r="H224" s="348" t="s">
        <v>356</v>
      </c>
      <c r="I224" s="348" t="s">
        <v>467</v>
      </c>
      <c r="J224" s="331" t="s">
        <v>158</v>
      </c>
      <c r="K224" s="348" t="s">
        <v>468</v>
      </c>
      <c r="L224" s="145" t="str">
        <f>VLOOKUP(P224,'1'!$A$2:$B$68,2)</f>
        <v>Yuli Windiyanti, M.Pd</v>
      </c>
      <c r="M224" s="333" t="str">
        <f>VLOOKUP(Q224,'1'!$A$2:$B$68,2)</f>
        <v>Sapto Nugroho, S.T</v>
      </c>
      <c r="N224" s="152"/>
      <c r="O224" s="98"/>
      <c r="P224" s="75">
        <v>54</v>
      </c>
      <c r="Q224" s="75">
        <v>36</v>
      </c>
    </row>
    <row r="225" spans="1:34" ht="18.95" customHeight="1" thickBot="1">
      <c r="B225" s="69"/>
      <c r="C225" s="70"/>
      <c r="D225" s="95"/>
      <c r="E225" s="95"/>
      <c r="F225" s="95"/>
      <c r="G225" s="95"/>
      <c r="H225" s="95"/>
      <c r="I225" s="95"/>
      <c r="J225" s="95"/>
      <c r="K225" s="95"/>
      <c r="L225" s="101"/>
      <c r="M225" s="101"/>
      <c r="N225" s="151"/>
      <c r="O225" s="98"/>
    </row>
    <row r="226" spans="1:34" ht="20.100000000000001" customHeight="1">
      <c r="B226" s="11"/>
      <c r="C226" s="33"/>
      <c r="D226" s="28"/>
      <c r="E226" s="29"/>
      <c r="F226" s="29"/>
      <c r="G226" s="40"/>
      <c r="H226" s="41"/>
      <c r="I226" s="41"/>
      <c r="J226" s="41"/>
      <c r="K226" s="41"/>
      <c r="L226" s="250"/>
      <c r="M226" s="52"/>
      <c r="N226" s="151"/>
      <c r="O226" s="98"/>
    </row>
    <row r="227" spans="1:34" ht="20.100000000000001" customHeight="1">
      <c r="B227" s="62" t="s">
        <v>241</v>
      </c>
      <c r="C227" s="35"/>
      <c r="D227" s="23"/>
      <c r="E227" s="30"/>
      <c r="F227" s="30"/>
      <c r="G227" s="37"/>
      <c r="H227" s="43"/>
      <c r="I227" s="43"/>
      <c r="J227" s="43"/>
      <c r="K227" s="43"/>
      <c r="L227" s="251"/>
      <c r="M227" s="53"/>
      <c r="N227" s="151"/>
      <c r="O227" s="98"/>
    </row>
    <row r="228" spans="1:34" ht="18.95" customHeight="1">
      <c r="B228" s="1"/>
      <c r="C228" s="35"/>
      <c r="D228" s="23"/>
      <c r="E228" s="37"/>
      <c r="F228" s="37"/>
      <c r="G228" s="37"/>
      <c r="H228" s="37"/>
      <c r="I228" s="37"/>
      <c r="J228" s="37"/>
      <c r="K228" s="37"/>
      <c r="L228" s="251"/>
      <c r="M228" s="53"/>
      <c r="N228" s="151"/>
      <c r="O228" s="98"/>
    </row>
    <row r="229" spans="1:34" ht="18.95" customHeight="1">
      <c r="B229" s="1"/>
      <c r="C229" s="35"/>
      <c r="D229" s="23"/>
      <c r="E229" s="37"/>
      <c r="F229" s="37"/>
      <c r="G229" s="37"/>
      <c r="H229" s="37"/>
      <c r="I229" s="37"/>
      <c r="J229" s="37"/>
      <c r="K229" s="37"/>
      <c r="L229" s="251"/>
      <c r="M229" s="53"/>
      <c r="N229" s="107"/>
      <c r="O229" s="98"/>
    </row>
    <row r="230" spans="1:34" ht="26.25" customHeight="1" thickBot="1">
      <c r="B230" s="18"/>
      <c r="C230" s="125" t="s">
        <v>48</v>
      </c>
      <c r="D230" s="2"/>
      <c r="E230" s="185"/>
      <c r="F230" s="43"/>
      <c r="G230" s="186"/>
      <c r="H230" s="186"/>
      <c r="I230" s="186"/>
      <c r="J230" s="186"/>
      <c r="K230" s="284" t="s">
        <v>43</v>
      </c>
      <c r="L230" s="197"/>
      <c r="M230" s="89"/>
      <c r="N230" s="222"/>
      <c r="O230" s="98"/>
    </row>
    <row r="231" spans="1:34" ht="20.100000000000001" customHeight="1">
      <c r="B231" s="48" t="s">
        <v>2</v>
      </c>
      <c r="C231" s="335" t="s">
        <v>3</v>
      </c>
      <c r="D231" s="429" t="s">
        <v>4</v>
      </c>
      <c r="E231" s="431" t="s">
        <v>15</v>
      </c>
      <c r="F231" s="432"/>
      <c r="G231" s="429" t="s">
        <v>16</v>
      </c>
      <c r="H231" s="429" t="s">
        <v>59</v>
      </c>
      <c r="I231" s="429" t="s">
        <v>23</v>
      </c>
      <c r="J231" s="429" t="s">
        <v>5</v>
      </c>
      <c r="K231" s="354" t="s">
        <v>6</v>
      </c>
      <c r="L231" s="54" t="s">
        <v>27</v>
      </c>
      <c r="M231" s="55" t="s">
        <v>28</v>
      </c>
      <c r="N231" s="151"/>
      <c r="O231" s="98"/>
    </row>
    <row r="232" spans="1:34" ht="20.100000000000001" customHeight="1" thickBot="1">
      <c r="B232" s="49" t="s">
        <v>7</v>
      </c>
      <c r="C232" s="336" t="s">
        <v>8</v>
      </c>
      <c r="D232" s="430"/>
      <c r="E232" s="433"/>
      <c r="F232" s="434"/>
      <c r="G232" s="430"/>
      <c r="H232" s="430"/>
      <c r="I232" s="430"/>
      <c r="J232" s="430"/>
      <c r="K232" s="355" t="s">
        <v>9</v>
      </c>
      <c r="L232" s="252"/>
      <c r="M232" s="56"/>
      <c r="N232" s="151"/>
      <c r="O232" s="98"/>
    </row>
    <row r="233" spans="1:34" s="24" customFormat="1" ht="20.100000000000001" customHeight="1" thickTop="1">
      <c r="A233" s="92"/>
      <c r="B233" s="150"/>
      <c r="C233" s="129"/>
      <c r="D233" s="373"/>
      <c r="E233" s="374"/>
      <c r="F233" s="38"/>
      <c r="G233" s="342"/>
      <c r="H233" s="341"/>
      <c r="I233" s="341"/>
      <c r="J233" s="375"/>
      <c r="K233" s="341"/>
      <c r="L233" s="272"/>
      <c r="M233" s="376"/>
      <c r="N233" s="143"/>
      <c r="O233" s="144"/>
      <c r="P233" s="92"/>
      <c r="Q233" s="92"/>
      <c r="R233" s="92"/>
    </row>
    <row r="234" spans="1:34" ht="21.95" customHeight="1">
      <c r="B234" s="150" t="s">
        <v>201</v>
      </c>
      <c r="C234" s="313" t="s">
        <v>43</v>
      </c>
      <c r="D234" s="406">
        <v>7</v>
      </c>
      <c r="E234" s="487" t="s">
        <v>120</v>
      </c>
      <c r="F234" s="488"/>
      <c r="G234" s="414" t="s">
        <v>149</v>
      </c>
      <c r="H234" s="348" t="s">
        <v>54</v>
      </c>
      <c r="I234" s="348" t="s">
        <v>403</v>
      </c>
      <c r="J234" s="332" t="s">
        <v>157</v>
      </c>
      <c r="K234" s="348" t="s">
        <v>337</v>
      </c>
      <c r="L234" s="383" t="str">
        <f>VLOOKUP(P234,'1'!$A$2:$B$68,2)</f>
        <v>Prihanto, M.Si</v>
      </c>
      <c r="M234" s="333" t="e">
        <f>VLOOKUP(Q234,'1'!$A$2:$B$68,2)</f>
        <v>#N/A</v>
      </c>
      <c r="N234" s="152"/>
      <c r="O234" s="98"/>
      <c r="P234" s="75">
        <v>35</v>
      </c>
      <c r="Q234" s="75" t="s">
        <v>14</v>
      </c>
    </row>
    <row r="235" spans="1:34" ht="21.95" customHeight="1">
      <c r="B235" s="150"/>
      <c r="C235" s="313" t="s">
        <v>243</v>
      </c>
      <c r="D235" s="428"/>
      <c r="E235" s="494"/>
      <c r="F235" s="495"/>
      <c r="G235" s="415"/>
      <c r="H235" s="348" t="s">
        <v>54</v>
      </c>
      <c r="I235" s="348" t="s">
        <v>395</v>
      </c>
      <c r="J235" s="414" t="s">
        <v>156</v>
      </c>
      <c r="K235" s="348" t="s">
        <v>396</v>
      </c>
      <c r="L235" s="385"/>
      <c r="M235" s="397" t="e">
        <f>VLOOKUP(Q235,'1'!$A$2:$B$68,2)</f>
        <v>#N/A</v>
      </c>
      <c r="N235" s="152"/>
      <c r="O235" s="98"/>
      <c r="P235" s="75">
        <v>6</v>
      </c>
      <c r="Q235" s="75" t="s">
        <v>14</v>
      </c>
    </row>
    <row r="236" spans="1:34" ht="21.95" customHeight="1">
      <c r="B236" s="150"/>
      <c r="C236" s="314" t="s">
        <v>266</v>
      </c>
      <c r="D236" s="362">
        <v>5</v>
      </c>
      <c r="E236" s="408" t="s">
        <v>120</v>
      </c>
      <c r="F236" s="409"/>
      <c r="G236" s="415"/>
      <c r="H236" s="348" t="s">
        <v>53</v>
      </c>
      <c r="I236" s="348" t="s">
        <v>421</v>
      </c>
      <c r="J236" s="415"/>
      <c r="K236" s="348" t="s">
        <v>420</v>
      </c>
      <c r="L236" s="385"/>
      <c r="M236" s="398"/>
      <c r="N236" s="152"/>
      <c r="O236" s="98"/>
      <c r="P236" s="75" t="s">
        <v>14</v>
      </c>
      <c r="Q236" s="75" t="s">
        <v>14</v>
      </c>
    </row>
    <row r="237" spans="1:34" ht="21.95" customHeight="1">
      <c r="B237" s="68"/>
      <c r="C237" s="312"/>
      <c r="D237" s="406">
        <v>7</v>
      </c>
      <c r="E237" s="408" t="s">
        <v>120</v>
      </c>
      <c r="F237" s="409"/>
      <c r="G237" s="415"/>
      <c r="H237" s="143" t="s">
        <v>55</v>
      </c>
      <c r="I237" s="241" t="s">
        <v>390</v>
      </c>
      <c r="J237" s="416"/>
      <c r="K237" s="242" t="s">
        <v>392</v>
      </c>
      <c r="L237" s="385"/>
      <c r="M237" s="399"/>
      <c r="N237" s="152"/>
      <c r="O237" s="98"/>
      <c r="P237" s="75" t="s">
        <v>14</v>
      </c>
      <c r="Q237" s="75" t="s">
        <v>14</v>
      </c>
    </row>
    <row r="238" spans="1:34" ht="21.95" customHeight="1">
      <c r="B238" s="68"/>
      <c r="C238" s="312"/>
      <c r="D238" s="407"/>
      <c r="E238" s="410"/>
      <c r="F238" s="411"/>
      <c r="G238" s="415"/>
      <c r="H238" s="143" t="s">
        <v>55</v>
      </c>
      <c r="I238" s="241" t="s">
        <v>309</v>
      </c>
      <c r="J238" s="282" t="s">
        <v>158</v>
      </c>
      <c r="K238" s="242">
        <v>22</v>
      </c>
      <c r="L238" s="385"/>
      <c r="M238" s="333" t="e">
        <f>VLOOKUP(Q238,'1'!$A$2:$B$68,2)</f>
        <v>#N/A</v>
      </c>
      <c r="N238" s="152"/>
      <c r="O238" s="98"/>
      <c r="P238" s="75">
        <v>47</v>
      </c>
      <c r="Q238" s="75" t="s">
        <v>14</v>
      </c>
    </row>
    <row r="239" spans="1:34" ht="21.95" customHeight="1">
      <c r="B239" s="68"/>
      <c r="C239" s="131"/>
      <c r="D239" s="428"/>
      <c r="E239" s="443"/>
      <c r="F239" s="444"/>
      <c r="G239" s="416"/>
      <c r="H239" s="143" t="s">
        <v>55</v>
      </c>
      <c r="I239" s="241" t="s">
        <v>391</v>
      </c>
      <c r="J239" s="282" t="s">
        <v>161</v>
      </c>
      <c r="K239" s="242" t="s">
        <v>393</v>
      </c>
      <c r="L239" s="384"/>
      <c r="M239" s="333" t="e">
        <f>VLOOKUP(Q239,'1'!$A$2:$B$68,2)</f>
        <v>#N/A</v>
      </c>
      <c r="N239" s="152"/>
      <c r="O239" s="98"/>
      <c r="P239" s="75">
        <v>11</v>
      </c>
      <c r="Q239" s="75" t="s">
        <v>14</v>
      </c>
    </row>
    <row r="240" spans="1:34" s="75" customFormat="1" ht="21.95" customHeight="1">
      <c r="B240" s="68"/>
      <c r="C240" s="312"/>
      <c r="D240" s="406">
        <v>3</v>
      </c>
      <c r="E240" s="528" t="s">
        <v>535</v>
      </c>
      <c r="F240" s="244" t="s">
        <v>145</v>
      </c>
      <c r="G240" s="350" t="s">
        <v>123</v>
      </c>
      <c r="H240" s="348" t="s">
        <v>55</v>
      </c>
      <c r="I240" s="348" t="s">
        <v>297</v>
      </c>
      <c r="J240" s="280" t="s">
        <v>80</v>
      </c>
      <c r="K240" s="348">
        <v>29</v>
      </c>
      <c r="L240" s="383" t="str">
        <f>VLOOKUP(P240,'1'!$A$2:$B$68,2)</f>
        <v>Paulus Harsadi, S.Kom, M.Kom</v>
      </c>
      <c r="M240" s="333" t="e">
        <f>VLOOKUP(Q240,'1'!$A$2:$B$68,2)</f>
        <v>#N/A</v>
      </c>
      <c r="N240" s="152"/>
      <c r="O240" s="98"/>
      <c r="P240" s="75">
        <v>32</v>
      </c>
      <c r="Q240" s="75" t="s">
        <v>14</v>
      </c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75" customFormat="1" ht="21.95" customHeight="1">
      <c r="B241" s="68"/>
      <c r="C241" s="312"/>
      <c r="D241" s="407"/>
      <c r="E241" s="529"/>
      <c r="F241" s="244" t="s">
        <v>146</v>
      </c>
      <c r="G241" s="350" t="s">
        <v>149</v>
      </c>
      <c r="H241" s="348" t="s">
        <v>55</v>
      </c>
      <c r="I241" s="348" t="s">
        <v>306</v>
      </c>
      <c r="J241" s="280" t="s">
        <v>80</v>
      </c>
      <c r="K241" s="348">
        <v>28</v>
      </c>
      <c r="L241" s="385"/>
      <c r="M241" s="333" t="e">
        <f>VLOOKUP(Q241,'1'!$A$2:$B$68,2)</f>
        <v>#N/A</v>
      </c>
      <c r="N241" s="152"/>
      <c r="O241" s="98"/>
      <c r="P241" s="75">
        <v>32</v>
      </c>
      <c r="Q241" s="75" t="s">
        <v>14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75" customFormat="1" ht="21.95" customHeight="1">
      <c r="B242" s="68"/>
      <c r="C242" s="312"/>
      <c r="D242" s="428"/>
      <c r="E242" s="530"/>
      <c r="F242" s="244" t="s">
        <v>147</v>
      </c>
      <c r="G242" s="350" t="s">
        <v>150</v>
      </c>
      <c r="H242" s="348" t="s">
        <v>55</v>
      </c>
      <c r="I242" s="348" t="s">
        <v>307</v>
      </c>
      <c r="J242" s="280" t="s">
        <v>80</v>
      </c>
      <c r="K242" s="348">
        <v>26</v>
      </c>
      <c r="L242" s="384"/>
      <c r="M242" s="181" t="e">
        <f>VLOOKUP(Q242,'1'!$A$2:$B$68,2)</f>
        <v>#N/A</v>
      </c>
      <c r="N242" s="152"/>
      <c r="O242" s="98"/>
      <c r="P242" s="75">
        <v>32</v>
      </c>
      <c r="Q242" s="75" t="s">
        <v>14</v>
      </c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75" customFormat="1" ht="21.95" customHeight="1">
      <c r="B243" s="68"/>
      <c r="C243" s="312"/>
      <c r="D243" s="406">
        <v>3</v>
      </c>
      <c r="E243" s="531" t="s">
        <v>288</v>
      </c>
      <c r="F243" s="532"/>
      <c r="G243" s="412" t="s">
        <v>150</v>
      </c>
      <c r="H243" s="348" t="s">
        <v>552</v>
      </c>
      <c r="I243" s="348" t="s">
        <v>363</v>
      </c>
      <c r="J243" s="537" t="s">
        <v>157</v>
      </c>
      <c r="K243" s="348">
        <v>24</v>
      </c>
      <c r="L243" s="383" t="str">
        <f>VLOOKUP(P243,'1'!$A$2:$B$68,2)</f>
        <v>Ari Wibowo, S.Si, M.Si</v>
      </c>
      <c r="M243" s="397" t="e">
        <f>VLOOKUP(Q243,'1'!$A$2:$B$68,2)</f>
        <v>#N/A</v>
      </c>
      <c r="N243" s="152"/>
      <c r="O243" s="98"/>
      <c r="P243" s="75">
        <v>4</v>
      </c>
      <c r="Q243" s="75" t="s">
        <v>14</v>
      </c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75" customFormat="1" ht="21.95" customHeight="1">
      <c r="B244" s="68"/>
      <c r="C244" s="312"/>
      <c r="D244" s="407"/>
      <c r="E244" s="533"/>
      <c r="F244" s="534"/>
      <c r="G244" s="413"/>
      <c r="H244" s="348" t="s">
        <v>21</v>
      </c>
      <c r="I244" s="348" t="s">
        <v>410</v>
      </c>
      <c r="J244" s="537"/>
      <c r="K244" s="348" t="s">
        <v>143</v>
      </c>
      <c r="L244" s="385"/>
      <c r="M244" s="399"/>
      <c r="N244" s="152"/>
      <c r="O244" s="98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75" customFormat="1" ht="21.95" customHeight="1">
      <c r="B245" s="68"/>
      <c r="C245" s="131"/>
      <c r="D245" s="428"/>
      <c r="E245" s="535"/>
      <c r="F245" s="536"/>
      <c r="G245" s="413"/>
      <c r="H245" s="348" t="s">
        <v>289</v>
      </c>
      <c r="I245" s="348" t="s">
        <v>553</v>
      </c>
      <c r="J245" s="332" t="s">
        <v>156</v>
      </c>
      <c r="K245" s="348" t="s">
        <v>554</v>
      </c>
      <c r="L245" s="384"/>
      <c r="M245" s="333" t="e">
        <f>VLOOKUP(Q245,'1'!$A$2:$B$68,2)</f>
        <v>#N/A</v>
      </c>
      <c r="N245" s="152"/>
      <c r="O245" s="98"/>
      <c r="P245" s="75">
        <v>6</v>
      </c>
      <c r="Q245" s="75" t="s">
        <v>14</v>
      </c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s="75" customFormat="1" ht="21.95" customHeight="1">
      <c r="B246" s="68"/>
      <c r="C246" s="312"/>
      <c r="D246" s="423">
        <v>3</v>
      </c>
      <c r="E246" s="517" t="s">
        <v>290</v>
      </c>
      <c r="F246" s="517"/>
      <c r="G246" s="427" t="s">
        <v>136</v>
      </c>
      <c r="H246" s="348" t="s">
        <v>55</v>
      </c>
      <c r="I246" s="348" t="s">
        <v>297</v>
      </c>
      <c r="J246" s="348" t="s">
        <v>157</v>
      </c>
      <c r="K246" s="348">
        <v>30</v>
      </c>
      <c r="L246" s="383" t="str">
        <f>VLOOKUP(P246,'1'!$A$2:$B$68,2)</f>
        <v>Dziky Ridhwanullah, S.Kom</v>
      </c>
      <c r="M246" s="333" t="e">
        <f>VLOOKUP(Q246,'1'!$A$2:$B$68,2)</f>
        <v>#N/A</v>
      </c>
      <c r="N246" s="152"/>
      <c r="O246" s="98"/>
      <c r="P246" s="75">
        <v>12</v>
      </c>
      <c r="Q246" s="75" t="s">
        <v>14</v>
      </c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s="75" customFormat="1" ht="21.95" customHeight="1">
      <c r="B247" s="68"/>
      <c r="C247" s="312"/>
      <c r="D247" s="423"/>
      <c r="E247" s="527"/>
      <c r="F247" s="527"/>
      <c r="G247" s="427"/>
      <c r="H247" s="348" t="s">
        <v>55</v>
      </c>
      <c r="I247" s="348" t="s">
        <v>306</v>
      </c>
      <c r="J247" s="348" t="s">
        <v>156</v>
      </c>
      <c r="K247" s="348">
        <v>28</v>
      </c>
      <c r="L247" s="385"/>
      <c r="M247" s="333" t="e">
        <f>VLOOKUP(Q247,'1'!$A$2:$B$68,2)</f>
        <v>#N/A</v>
      </c>
      <c r="N247" s="152"/>
      <c r="O247" s="98"/>
      <c r="P247" s="75">
        <v>47</v>
      </c>
      <c r="Q247" s="75" t="s">
        <v>14</v>
      </c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s="75" customFormat="1" ht="21.95" customHeight="1">
      <c r="B248" s="68"/>
      <c r="C248" s="312"/>
      <c r="D248" s="423"/>
      <c r="E248" s="527"/>
      <c r="F248" s="527"/>
      <c r="G248" s="427"/>
      <c r="H248" s="348" t="s">
        <v>55</v>
      </c>
      <c r="I248" s="348" t="s">
        <v>307</v>
      </c>
      <c r="J248" s="414" t="s">
        <v>158</v>
      </c>
      <c r="K248" s="348">
        <v>26</v>
      </c>
      <c r="L248" s="385"/>
      <c r="M248" s="397" t="e">
        <f>VLOOKUP(Q248,'1'!$A$2:$B$68,2)</f>
        <v>#N/A</v>
      </c>
      <c r="N248" s="152"/>
      <c r="O248" s="98"/>
      <c r="P248" s="75">
        <v>35</v>
      </c>
      <c r="Q248" s="75" t="s">
        <v>14</v>
      </c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s="75" customFormat="1" ht="21.95" customHeight="1">
      <c r="B249" s="68"/>
      <c r="C249" s="312"/>
      <c r="D249" s="423"/>
      <c r="E249" s="518"/>
      <c r="F249" s="518"/>
      <c r="G249" s="427"/>
      <c r="H249" s="348" t="s">
        <v>24</v>
      </c>
      <c r="I249" s="348" t="s">
        <v>297</v>
      </c>
      <c r="J249" s="416"/>
      <c r="K249" s="348">
        <v>7</v>
      </c>
      <c r="L249" s="384"/>
      <c r="M249" s="399"/>
      <c r="N249" s="152"/>
      <c r="O249" s="98"/>
      <c r="P249" s="75" t="s">
        <v>14</v>
      </c>
      <c r="Q249" s="75" t="s">
        <v>14</v>
      </c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s="75" customFormat="1" ht="21.95" customHeight="1">
      <c r="A250" s="92"/>
      <c r="B250" s="66"/>
      <c r="C250" s="147"/>
      <c r="D250" s="307"/>
      <c r="E250" s="306"/>
      <c r="F250" s="306"/>
      <c r="G250" s="36"/>
      <c r="H250" s="306"/>
      <c r="I250" s="306"/>
      <c r="J250" s="306"/>
      <c r="K250" s="306"/>
      <c r="L250" s="188"/>
      <c r="M250" s="189"/>
      <c r="N250" s="152"/>
      <c r="O250" s="98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s="75" customFormat="1" ht="21" customHeight="1">
      <c r="B251" s="6"/>
      <c r="C251" s="128"/>
      <c r="D251" s="445" t="s">
        <v>36</v>
      </c>
      <c r="E251" s="446"/>
      <c r="F251" s="446"/>
      <c r="G251" s="446"/>
      <c r="H251" s="446"/>
      <c r="I251" s="446"/>
      <c r="J251" s="446"/>
      <c r="K251" s="446"/>
      <c r="L251" s="446"/>
      <c r="M251" s="447"/>
      <c r="N251" s="151"/>
      <c r="O251" s="98"/>
      <c r="P251" s="75" t="s">
        <v>14</v>
      </c>
      <c r="Q251" s="75" t="s">
        <v>14</v>
      </c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s="75" customFormat="1" ht="21" customHeight="1">
      <c r="B252" s="5"/>
      <c r="C252" s="313" t="s">
        <v>43</v>
      </c>
      <c r="D252" s="406">
        <v>1</v>
      </c>
      <c r="E252" s="525" t="s">
        <v>497</v>
      </c>
      <c r="F252" s="523" t="s">
        <v>145</v>
      </c>
      <c r="G252" s="414" t="s">
        <v>124</v>
      </c>
      <c r="H252" s="348" t="s">
        <v>53</v>
      </c>
      <c r="I252" s="348" t="s">
        <v>425</v>
      </c>
      <c r="J252" s="515" t="s">
        <v>71</v>
      </c>
      <c r="K252" s="348" t="s">
        <v>424</v>
      </c>
      <c r="L252" s="391" t="str">
        <f>VLOOKUP(P252,'1'!$A$2:$B$68,2)</f>
        <v>Siti Rohmah, S.Kom, M.Kom</v>
      </c>
      <c r="M252" s="397" t="e">
        <f>VLOOKUP(Q252,'1'!$A$2:$B$68,2)</f>
        <v>#N/A</v>
      </c>
      <c r="N252" s="152"/>
      <c r="O252" s="98"/>
      <c r="P252" s="75">
        <v>39</v>
      </c>
      <c r="Q252" s="75" t="s">
        <v>14</v>
      </c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s="75" customFormat="1" ht="21" customHeight="1">
      <c r="B253" s="5"/>
      <c r="C253" s="313" t="s">
        <v>243</v>
      </c>
      <c r="D253" s="428"/>
      <c r="E253" s="526"/>
      <c r="F253" s="524"/>
      <c r="G253" s="416"/>
      <c r="H253" s="348" t="s">
        <v>54</v>
      </c>
      <c r="I253" s="348" t="s">
        <v>496</v>
      </c>
      <c r="J253" s="516"/>
      <c r="K253" s="348" t="s">
        <v>239</v>
      </c>
      <c r="L253" s="393"/>
      <c r="M253" s="399"/>
      <c r="N253" s="152"/>
      <c r="O253" s="98"/>
      <c r="P253" s="75">
        <v>39</v>
      </c>
      <c r="Q253" s="75" t="s">
        <v>14</v>
      </c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s="75" customFormat="1" ht="21" customHeight="1">
      <c r="B254" s="6"/>
      <c r="C254" s="314" t="s">
        <v>266</v>
      </c>
      <c r="D254" s="406">
        <v>1</v>
      </c>
      <c r="E254" s="521" t="s">
        <v>254</v>
      </c>
      <c r="F254" s="523" t="s">
        <v>145</v>
      </c>
      <c r="G254" s="414" t="s">
        <v>124</v>
      </c>
      <c r="H254" s="348" t="s">
        <v>55</v>
      </c>
      <c r="I254" s="348" t="s">
        <v>303</v>
      </c>
      <c r="J254" s="515" t="s">
        <v>74</v>
      </c>
      <c r="K254" s="348">
        <v>15</v>
      </c>
      <c r="L254" s="383" t="str">
        <f>VLOOKUP(P254,'1'!$A$2:$B$68,2)</f>
        <v>Sri Siswanti, M.Kom</v>
      </c>
      <c r="M254" s="397" t="e">
        <f>VLOOKUP(Q254,'1'!$A$2:$B$68,2)</f>
        <v>#N/A</v>
      </c>
      <c r="N254" s="152"/>
      <c r="O254" s="98"/>
      <c r="P254" s="75">
        <v>42</v>
      </c>
      <c r="Q254" s="75" t="s">
        <v>14</v>
      </c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s="75" customFormat="1" ht="21" customHeight="1">
      <c r="B255" s="6"/>
      <c r="C255" s="16"/>
      <c r="D255" s="428"/>
      <c r="E255" s="522"/>
      <c r="F255" s="524"/>
      <c r="G255" s="416"/>
      <c r="H255" s="348" t="s">
        <v>186</v>
      </c>
      <c r="I255" s="348" t="s">
        <v>291</v>
      </c>
      <c r="J255" s="516"/>
      <c r="K255" s="348">
        <v>4</v>
      </c>
      <c r="L255" s="384"/>
      <c r="M255" s="399"/>
      <c r="N255" s="152"/>
      <c r="O255" s="98"/>
      <c r="P255" s="75">
        <v>42</v>
      </c>
      <c r="Q255" s="75" t="s">
        <v>14</v>
      </c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s="75" customFormat="1" ht="21.95" customHeight="1">
      <c r="B256" s="14"/>
      <c r="C256" s="312"/>
      <c r="D256" s="361">
        <v>3</v>
      </c>
      <c r="E256" s="519" t="s">
        <v>288</v>
      </c>
      <c r="F256" s="520"/>
      <c r="G256" s="412" t="s">
        <v>124</v>
      </c>
      <c r="H256" s="348" t="s">
        <v>289</v>
      </c>
      <c r="I256" s="348" t="s">
        <v>490</v>
      </c>
      <c r="J256" s="414" t="s">
        <v>156</v>
      </c>
      <c r="K256" s="348" t="s">
        <v>489</v>
      </c>
      <c r="L256" s="383" t="str">
        <f>VLOOKUP(P256,'1'!$A$2:$B$68,2)</f>
        <v>Ari Wibowo, S.Si, M.Si</v>
      </c>
      <c r="M256" s="397" t="e">
        <f>VLOOKUP(Q256,'1'!$A$2:$B$68,2)</f>
        <v>#N/A</v>
      </c>
      <c r="N256" s="152"/>
      <c r="O256" s="98"/>
      <c r="P256" s="75">
        <v>4</v>
      </c>
      <c r="Q256" s="75" t="s">
        <v>14</v>
      </c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2:34" s="75" customFormat="1" ht="21.95" customHeight="1">
      <c r="B257" s="14"/>
      <c r="C257" s="312"/>
      <c r="D257" s="363">
        <v>5</v>
      </c>
      <c r="E257" s="519" t="s">
        <v>288</v>
      </c>
      <c r="F257" s="520"/>
      <c r="G257" s="422"/>
      <c r="H257" s="348" t="s">
        <v>21</v>
      </c>
      <c r="I257" s="348" t="s">
        <v>430</v>
      </c>
      <c r="J257" s="416"/>
      <c r="K257" s="348">
        <v>2</v>
      </c>
      <c r="L257" s="384"/>
      <c r="M257" s="399"/>
      <c r="N257" s="152"/>
      <c r="O257" s="98"/>
      <c r="P257" s="75" t="s">
        <v>14</v>
      </c>
      <c r="Q257" s="75" t="s">
        <v>14</v>
      </c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2:34" s="75" customFormat="1" ht="21" customHeight="1">
      <c r="B258" s="6"/>
      <c r="C258" s="147"/>
      <c r="D258" s="406">
        <v>5</v>
      </c>
      <c r="E258" s="471" t="s">
        <v>137</v>
      </c>
      <c r="F258" s="344" t="s">
        <v>145</v>
      </c>
      <c r="G258" s="350" t="s">
        <v>124</v>
      </c>
      <c r="H258" s="348" t="s">
        <v>54</v>
      </c>
      <c r="I258" s="348" t="s">
        <v>618</v>
      </c>
      <c r="J258" s="351" t="s">
        <v>73</v>
      </c>
      <c r="K258" s="348">
        <v>14</v>
      </c>
      <c r="L258" s="391" t="str">
        <f>VLOOKUP(P258,'1'!$A$2:$B$68,2)</f>
        <v>Bebas Widada, S.Si, M.Kom</v>
      </c>
      <c r="M258" s="333" t="e">
        <f>VLOOKUP(Q258,'1'!$A$2:$B$68,2)</f>
        <v>#N/A</v>
      </c>
      <c r="N258" s="152"/>
      <c r="O258" s="98"/>
      <c r="P258" s="75">
        <v>10</v>
      </c>
      <c r="Q258" s="75" t="s">
        <v>14</v>
      </c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2:34" s="75" customFormat="1" ht="21" customHeight="1">
      <c r="B259" s="6"/>
      <c r="C259" s="147"/>
      <c r="D259" s="407"/>
      <c r="E259" s="472"/>
      <c r="F259" s="463" t="s">
        <v>146</v>
      </c>
      <c r="G259" s="414" t="s">
        <v>208</v>
      </c>
      <c r="H259" s="348" t="s">
        <v>54</v>
      </c>
      <c r="I259" s="348" t="s">
        <v>413</v>
      </c>
      <c r="J259" s="515" t="s">
        <v>73</v>
      </c>
      <c r="K259" s="348" t="s">
        <v>619</v>
      </c>
      <c r="L259" s="392"/>
      <c r="M259" s="397" t="e">
        <f>VLOOKUP(Q259,'1'!$A$2:$B$68,2)</f>
        <v>#N/A</v>
      </c>
      <c r="N259" s="152"/>
      <c r="O259" s="98"/>
      <c r="P259" s="75">
        <v>10</v>
      </c>
      <c r="Q259" s="75" t="s">
        <v>14</v>
      </c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2:34" s="75" customFormat="1" ht="21" customHeight="1">
      <c r="B260" s="6"/>
      <c r="C260" s="129"/>
      <c r="D260" s="428"/>
      <c r="E260" s="514"/>
      <c r="F260" s="464"/>
      <c r="G260" s="416"/>
      <c r="H260" s="348" t="s">
        <v>54</v>
      </c>
      <c r="I260" s="348" t="s">
        <v>188</v>
      </c>
      <c r="J260" s="516"/>
      <c r="K260" s="348">
        <v>3</v>
      </c>
      <c r="L260" s="393"/>
      <c r="M260" s="399"/>
      <c r="N260" s="152"/>
      <c r="O260" s="98"/>
      <c r="P260" s="75">
        <v>10</v>
      </c>
      <c r="Q260" s="75" t="s">
        <v>14</v>
      </c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2:34" s="75" customFormat="1" ht="21.95" customHeight="1">
      <c r="B261" s="68"/>
      <c r="C261" s="312"/>
      <c r="D261" s="423">
        <v>3</v>
      </c>
      <c r="E261" s="517" t="s">
        <v>290</v>
      </c>
      <c r="F261" s="517"/>
      <c r="G261" s="427" t="s">
        <v>148</v>
      </c>
      <c r="H261" s="348" t="s">
        <v>55</v>
      </c>
      <c r="I261" s="348" t="s">
        <v>308</v>
      </c>
      <c r="J261" s="414" t="s">
        <v>156</v>
      </c>
      <c r="K261" s="348">
        <v>27</v>
      </c>
      <c r="L261" s="383" t="str">
        <f>VLOOKUP(P261,'1'!$A$2:$B$68,2)</f>
        <v>Dziky Ridhwanullah, S.Kom</v>
      </c>
      <c r="M261" s="397" t="e">
        <f>VLOOKUP(Q261,'1'!$A$2:$B$68,2)</f>
        <v>#N/A</v>
      </c>
      <c r="N261" s="152"/>
      <c r="O261" s="98"/>
      <c r="P261" s="75">
        <v>12</v>
      </c>
      <c r="Q261" s="75" t="s">
        <v>14</v>
      </c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2:34" s="75" customFormat="1" ht="21.95" customHeight="1">
      <c r="B262" s="68"/>
      <c r="C262" s="129"/>
      <c r="D262" s="423"/>
      <c r="E262" s="518"/>
      <c r="F262" s="518"/>
      <c r="G262" s="427"/>
      <c r="H262" s="348" t="s">
        <v>24</v>
      </c>
      <c r="I262" s="348" t="s">
        <v>298</v>
      </c>
      <c r="J262" s="416"/>
      <c r="K262" s="348" t="s">
        <v>151</v>
      </c>
      <c r="L262" s="384"/>
      <c r="M262" s="399"/>
      <c r="N262" s="152"/>
      <c r="O262" s="98"/>
      <c r="P262" s="75" t="s">
        <v>14</v>
      </c>
      <c r="Q262" s="75" t="s">
        <v>14</v>
      </c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2:34" s="75" customFormat="1" ht="21.95" customHeight="1">
      <c r="B263" s="6"/>
      <c r="C263" s="129"/>
      <c r="D263" s="361">
        <v>7</v>
      </c>
      <c r="E263" s="484" t="s">
        <v>120</v>
      </c>
      <c r="F263" s="485"/>
      <c r="G263" s="340" t="s">
        <v>162</v>
      </c>
      <c r="H263" s="348" t="s">
        <v>55</v>
      </c>
      <c r="I263" s="348" t="s">
        <v>334</v>
      </c>
      <c r="J263" s="332" t="s">
        <v>157</v>
      </c>
      <c r="K263" s="348" t="s">
        <v>336</v>
      </c>
      <c r="L263" s="383" t="str">
        <f>VLOOKUP(P263,'1'!$A$2:$B$68,2)</f>
        <v>Prihanto, M.Si</v>
      </c>
      <c r="M263" s="381" t="e">
        <f>VLOOKUP(Q263,'1'!$A$2:$B$68,2)</f>
        <v>#N/A</v>
      </c>
      <c r="N263" s="152"/>
      <c r="O263" s="98"/>
      <c r="P263" s="75">
        <v>35</v>
      </c>
      <c r="Q263" s="75" t="s">
        <v>14</v>
      </c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2:34" s="75" customFormat="1" ht="21.95" customHeight="1">
      <c r="B264" s="6"/>
      <c r="C264" s="129"/>
      <c r="D264" s="362">
        <v>5</v>
      </c>
      <c r="E264" s="408" t="s">
        <v>120</v>
      </c>
      <c r="F264" s="409"/>
      <c r="G264" s="412" t="s">
        <v>162</v>
      </c>
      <c r="H264" s="348" t="s">
        <v>20</v>
      </c>
      <c r="I264" s="348" t="s">
        <v>225</v>
      </c>
      <c r="J264" s="414" t="s">
        <v>156</v>
      </c>
      <c r="K264" s="348">
        <v>4</v>
      </c>
      <c r="L264" s="385"/>
      <c r="M264" s="397" t="e">
        <f>VLOOKUP(Q264,'1'!$A$2:$B$68,2)</f>
        <v>#N/A</v>
      </c>
      <c r="N264" s="152"/>
      <c r="O264" s="98"/>
      <c r="P264" s="75">
        <v>12</v>
      </c>
      <c r="Q264" s="75" t="s">
        <v>14</v>
      </c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2:34" s="75" customFormat="1" ht="21.95" customHeight="1">
      <c r="B265" s="6"/>
      <c r="C265" s="128"/>
      <c r="D265" s="406">
        <v>7</v>
      </c>
      <c r="E265" s="487" t="s">
        <v>120</v>
      </c>
      <c r="F265" s="488"/>
      <c r="G265" s="413"/>
      <c r="H265" s="348" t="s">
        <v>54</v>
      </c>
      <c r="I265" s="348" t="s">
        <v>585</v>
      </c>
      <c r="J265" s="416"/>
      <c r="K265" s="348">
        <v>17</v>
      </c>
      <c r="L265" s="385"/>
      <c r="M265" s="399"/>
      <c r="N265" s="152"/>
      <c r="O265" s="98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2:34" s="75" customFormat="1" ht="31.5" customHeight="1">
      <c r="B266" s="6"/>
      <c r="C266" s="128"/>
      <c r="D266" s="428"/>
      <c r="E266" s="494"/>
      <c r="F266" s="495"/>
      <c r="G266" s="422"/>
      <c r="H266" s="348" t="s">
        <v>54</v>
      </c>
      <c r="I266" s="348" t="s">
        <v>586</v>
      </c>
      <c r="J266" s="332" t="s">
        <v>158</v>
      </c>
      <c r="K266" s="348" t="s">
        <v>587</v>
      </c>
      <c r="L266" s="384"/>
      <c r="M266" s="181" t="e">
        <f>VLOOKUP(Q266,'1'!$A$2:$B$68,2)</f>
        <v>#N/A</v>
      </c>
      <c r="N266" s="152"/>
      <c r="O266" s="98"/>
      <c r="P266" s="75">
        <v>36</v>
      </c>
      <c r="Q266" s="75" t="s">
        <v>14</v>
      </c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2:34" s="75" customFormat="1" ht="21" customHeight="1" thickBot="1">
      <c r="B267" s="258"/>
      <c r="C267" s="287"/>
      <c r="D267" s="259"/>
      <c r="E267" s="260"/>
      <c r="F267" s="261"/>
      <c r="G267" s="259"/>
      <c r="H267" s="259"/>
      <c r="I267" s="259"/>
      <c r="J267" s="259"/>
      <c r="K267" s="465" t="s">
        <v>44</v>
      </c>
      <c r="L267" s="262"/>
      <c r="M267" s="220"/>
      <c r="N267" s="176"/>
      <c r="O267" s="98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2:34" s="75" customFormat="1" ht="21" customHeight="1" thickTop="1">
      <c r="B268" s="248"/>
      <c r="C268" s="235"/>
      <c r="D268" s="236"/>
      <c r="E268" s="237"/>
      <c r="F268" s="238"/>
      <c r="G268" s="236"/>
      <c r="H268" s="236"/>
      <c r="I268" s="236"/>
      <c r="J268" s="236"/>
      <c r="K268" s="466"/>
      <c r="L268" s="249"/>
      <c r="M268" s="194"/>
      <c r="N268" s="176"/>
      <c r="O268" s="9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2:34" s="75" customFormat="1" ht="21" customHeight="1">
      <c r="B269" s="229" t="s">
        <v>202</v>
      </c>
      <c r="C269" s="313" t="s">
        <v>44</v>
      </c>
      <c r="D269" s="406">
        <v>1</v>
      </c>
      <c r="E269" s="511" t="s">
        <v>384</v>
      </c>
      <c r="F269" s="244" t="s">
        <v>145</v>
      </c>
      <c r="G269" s="350" t="s">
        <v>123</v>
      </c>
      <c r="H269" s="348" t="s">
        <v>280</v>
      </c>
      <c r="I269" s="348" t="s">
        <v>609</v>
      </c>
      <c r="J269" s="351" t="s">
        <v>74</v>
      </c>
      <c r="K269" s="348" t="s">
        <v>608</v>
      </c>
      <c r="L269" s="383" t="str">
        <f>VLOOKUP(P269,'1'!$A$2:$B$68,2)</f>
        <v>Sri Siswanti, M.Kom</v>
      </c>
      <c r="M269" s="333" t="e">
        <f>VLOOKUP(Q269,'1'!$A$2:$B$68,2)</f>
        <v>#N/A</v>
      </c>
      <c r="N269" s="152"/>
      <c r="O269" s="98"/>
      <c r="P269" s="75">
        <v>42</v>
      </c>
      <c r="Q269" s="75" t="s">
        <v>14</v>
      </c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2:34" s="75" customFormat="1" ht="21" customHeight="1">
      <c r="B270" s="150"/>
      <c r="C270" s="313" t="s">
        <v>216</v>
      </c>
      <c r="D270" s="407"/>
      <c r="E270" s="512"/>
      <c r="F270" s="244" t="s">
        <v>146</v>
      </c>
      <c r="G270" s="350" t="s">
        <v>149</v>
      </c>
      <c r="H270" s="348" t="s">
        <v>281</v>
      </c>
      <c r="I270" s="348" t="s">
        <v>374</v>
      </c>
      <c r="J270" s="280" t="s">
        <v>74</v>
      </c>
      <c r="K270" s="348" t="s">
        <v>375</v>
      </c>
      <c r="L270" s="385"/>
      <c r="M270" s="333" t="e">
        <f>VLOOKUP(Q270,'1'!$A$2:$B$68,2)</f>
        <v>#N/A</v>
      </c>
      <c r="N270" s="152"/>
      <c r="O270" s="98"/>
      <c r="P270" s="75">
        <v>42</v>
      </c>
      <c r="Q270" s="75" t="s">
        <v>14</v>
      </c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2:34" s="75" customFormat="1" ht="21" customHeight="1">
      <c r="B271" s="150"/>
      <c r="C271" s="314" t="s">
        <v>266</v>
      </c>
      <c r="D271" s="428"/>
      <c r="E271" s="513"/>
      <c r="F271" s="244" t="s">
        <v>147</v>
      </c>
      <c r="G271" s="350" t="s">
        <v>150</v>
      </c>
      <c r="H271" s="348" t="s">
        <v>186</v>
      </c>
      <c r="I271" s="348" t="s">
        <v>292</v>
      </c>
      <c r="J271" s="280" t="s">
        <v>74</v>
      </c>
      <c r="K271" s="348">
        <v>11</v>
      </c>
      <c r="L271" s="384"/>
      <c r="M271" s="333" t="e">
        <f>VLOOKUP(Q271,'1'!$A$2:$B$68,2)</f>
        <v>#N/A</v>
      </c>
      <c r="N271" s="152"/>
      <c r="O271" s="98"/>
      <c r="P271" s="75">
        <v>42</v>
      </c>
      <c r="Q271" s="75" t="s">
        <v>14</v>
      </c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2:34" s="75" customFormat="1" ht="21" customHeight="1">
      <c r="B272" s="228"/>
      <c r="C272" s="65"/>
      <c r="D272" s="406">
        <v>1</v>
      </c>
      <c r="E272" s="471" t="s">
        <v>254</v>
      </c>
      <c r="F272" s="463" t="s">
        <v>145</v>
      </c>
      <c r="G272" s="412" t="s">
        <v>123</v>
      </c>
      <c r="H272" s="348" t="s">
        <v>20</v>
      </c>
      <c r="I272" s="348" t="s">
        <v>349</v>
      </c>
      <c r="J272" s="515" t="s">
        <v>71</v>
      </c>
      <c r="K272" s="348">
        <v>9</v>
      </c>
      <c r="L272" s="391" t="str">
        <f>VLOOKUP(P272,'1'!$A$2:$B$68,2)</f>
        <v>Siti Rohmah, S.Kom, M.Kom</v>
      </c>
      <c r="M272" s="397" t="e">
        <f>VLOOKUP(Q272,'1'!$A$2:$B$68,2)</f>
        <v>#N/A</v>
      </c>
      <c r="N272" s="152"/>
      <c r="O272" s="98"/>
      <c r="P272" s="75">
        <v>39</v>
      </c>
      <c r="Q272" s="75" t="s">
        <v>14</v>
      </c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s="75" customFormat="1" ht="21" customHeight="1">
      <c r="B273" s="228"/>
      <c r="C273" s="65"/>
      <c r="D273" s="407"/>
      <c r="E273" s="472"/>
      <c r="F273" s="464"/>
      <c r="G273" s="422"/>
      <c r="H273" s="348" t="s">
        <v>54</v>
      </c>
      <c r="I273" s="348" t="s">
        <v>514</v>
      </c>
      <c r="J273" s="516"/>
      <c r="K273" s="348" t="s">
        <v>197</v>
      </c>
      <c r="L273" s="392"/>
      <c r="M273" s="399"/>
      <c r="N273" s="152"/>
      <c r="O273" s="98"/>
      <c r="P273" s="75">
        <v>39</v>
      </c>
      <c r="Q273" s="75" t="s">
        <v>14</v>
      </c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s="75" customFormat="1" ht="21" customHeight="1">
      <c r="B274" s="228"/>
      <c r="C274" s="65"/>
      <c r="D274" s="428"/>
      <c r="E274" s="514"/>
      <c r="F274" s="344" t="s">
        <v>146</v>
      </c>
      <c r="G274" s="350" t="s">
        <v>149</v>
      </c>
      <c r="H274" s="348" t="s">
        <v>54</v>
      </c>
      <c r="I274" s="348" t="s">
        <v>540</v>
      </c>
      <c r="J274" s="280" t="s">
        <v>71</v>
      </c>
      <c r="K274" s="348">
        <v>22</v>
      </c>
      <c r="L274" s="393"/>
      <c r="M274" s="333" t="e">
        <f>VLOOKUP(Q274,'1'!$A$2:$B$68,2)</f>
        <v>#N/A</v>
      </c>
      <c r="N274" s="152"/>
      <c r="O274" s="98"/>
      <c r="P274" s="75">
        <v>39</v>
      </c>
      <c r="Q274" s="75" t="s">
        <v>14</v>
      </c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s="75" customFormat="1" ht="21" customHeight="1">
      <c r="B275" s="228"/>
      <c r="C275" s="129"/>
      <c r="D275" s="406">
        <v>5</v>
      </c>
      <c r="E275" s="471" t="s">
        <v>137</v>
      </c>
      <c r="F275" s="344" t="s">
        <v>145</v>
      </c>
      <c r="G275" s="350" t="s">
        <v>123</v>
      </c>
      <c r="H275" s="348" t="s">
        <v>54</v>
      </c>
      <c r="I275" s="348" t="s">
        <v>378</v>
      </c>
      <c r="J275" s="351" t="s">
        <v>73</v>
      </c>
      <c r="K275" s="348" t="s">
        <v>620</v>
      </c>
      <c r="L275" s="383" t="str">
        <f>VLOOKUP(P275,'1'!$A$2:$B$68,2)</f>
        <v>Bebas Widada, S.Si, M.Kom</v>
      </c>
      <c r="M275" s="333" t="e">
        <f>VLOOKUP(Q275,'1'!$A$2:$B$68,2)</f>
        <v>#N/A</v>
      </c>
      <c r="N275" s="152"/>
      <c r="O275" s="98"/>
      <c r="P275" s="75">
        <v>10</v>
      </c>
      <c r="Q275" s="75" t="s">
        <v>14</v>
      </c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s="75" customFormat="1" ht="21" customHeight="1">
      <c r="B276" s="228"/>
      <c r="C276" s="129"/>
      <c r="D276" s="407"/>
      <c r="E276" s="472"/>
      <c r="F276" s="344" t="s">
        <v>146</v>
      </c>
      <c r="G276" s="339" t="s">
        <v>149</v>
      </c>
      <c r="H276" s="348" t="s">
        <v>54</v>
      </c>
      <c r="I276" s="348" t="s">
        <v>555</v>
      </c>
      <c r="J276" s="351" t="s">
        <v>73</v>
      </c>
      <c r="K276" s="348">
        <v>15</v>
      </c>
      <c r="L276" s="385"/>
      <c r="M276" s="333" t="e">
        <f>VLOOKUP(Q276,'1'!$A$2:$B$68,2)</f>
        <v>#N/A</v>
      </c>
      <c r="N276" s="152"/>
      <c r="O276" s="98"/>
      <c r="P276" s="75">
        <v>10</v>
      </c>
      <c r="Q276" s="75" t="s">
        <v>14</v>
      </c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s="75" customFormat="1" ht="21" customHeight="1">
      <c r="B277" s="228"/>
      <c r="C277" s="129"/>
      <c r="D277" s="407"/>
      <c r="E277" s="472"/>
      <c r="F277" s="359" t="s">
        <v>147</v>
      </c>
      <c r="G277" s="350" t="s">
        <v>150</v>
      </c>
      <c r="H277" s="348" t="s">
        <v>54</v>
      </c>
      <c r="I277" s="348" t="s">
        <v>547</v>
      </c>
      <c r="J277" s="280" t="s">
        <v>73</v>
      </c>
      <c r="K277" s="348">
        <v>10</v>
      </c>
      <c r="L277" s="384"/>
      <c r="M277" s="333" t="e">
        <f>VLOOKUP(Q277,'1'!$A$2:$B$68,2)</f>
        <v>#N/A</v>
      </c>
      <c r="N277" s="152"/>
      <c r="O277" s="98"/>
      <c r="P277" s="75">
        <v>10</v>
      </c>
      <c r="Q277" s="75" t="s">
        <v>14</v>
      </c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s="75" customFormat="1" ht="21.95" customHeight="1">
      <c r="A278" s="92"/>
      <c r="B278" s="68"/>
      <c r="C278" s="147"/>
      <c r="D278" s="423">
        <v>5</v>
      </c>
      <c r="E278" s="477" t="s">
        <v>63</v>
      </c>
      <c r="F278" s="477"/>
      <c r="G278" s="427" t="s">
        <v>150</v>
      </c>
      <c r="H278" s="348" t="s">
        <v>604</v>
      </c>
      <c r="I278" s="348" t="s">
        <v>603</v>
      </c>
      <c r="J278" s="348" t="s">
        <v>157</v>
      </c>
      <c r="K278" s="187" t="s">
        <v>332</v>
      </c>
      <c r="L278" s="383" t="str">
        <f>VLOOKUP(P278,'1'!$A$2:$B$68,2)</f>
        <v>Bambang Satrio Nugroho, S.E, M.M</v>
      </c>
      <c r="M278" s="333" t="e">
        <f>VLOOKUP(Q278,'1'!$A$2:$B$68,2)</f>
        <v>#N/A</v>
      </c>
      <c r="N278" s="152"/>
      <c r="O278" s="98"/>
      <c r="P278" s="75">
        <v>7</v>
      </c>
      <c r="Q278" s="75" t="s">
        <v>14</v>
      </c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s="75" customFormat="1" ht="21.95" customHeight="1">
      <c r="A279" s="92"/>
      <c r="B279" s="66"/>
      <c r="C279" s="147"/>
      <c r="D279" s="423"/>
      <c r="E279" s="477"/>
      <c r="F279" s="477"/>
      <c r="G279" s="427"/>
      <c r="H279" s="348" t="s">
        <v>55</v>
      </c>
      <c r="I279" s="348" t="s">
        <v>546</v>
      </c>
      <c r="J279" s="348" t="s">
        <v>156</v>
      </c>
      <c r="K279" s="187">
        <v>30</v>
      </c>
      <c r="L279" s="385"/>
      <c r="M279" s="333" t="e">
        <f>VLOOKUP(Q279,'1'!$A$2:$B$68,2)</f>
        <v>#N/A</v>
      </c>
      <c r="N279" s="152"/>
      <c r="O279" s="98"/>
      <c r="P279" s="75">
        <v>46</v>
      </c>
      <c r="Q279" s="75" t="s">
        <v>14</v>
      </c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s="75" customFormat="1" ht="21.95" customHeight="1">
      <c r="A280" s="92"/>
      <c r="B280" s="66"/>
      <c r="C280" s="147"/>
      <c r="D280" s="423"/>
      <c r="E280" s="477"/>
      <c r="F280" s="477"/>
      <c r="G280" s="427"/>
      <c r="H280" s="348" t="s">
        <v>55</v>
      </c>
      <c r="I280" s="348" t="s">
        <v>376</v>
      </c>
      <c r="J280" s="348" t="s">
        <v>158</v>
      </c>
      <c r="K280" s="187">
        <v>26</v>
      </c>
      <c r="L280" s="385"/>
      <c r="M280" s="333" t="e">
        <f>VLOOKUP(Q280,'1'!$A$2:$B$68,2)</f>
        <v>#N/A</v>
      </c>
      <c r="N280" s="152"/>
      <c r="O280" s="98"/>
      <c r="P280" s="75">
        <v>35</v>
      </c>
      <c r="Q280" s="75" t="s">
        <v>14</v>
      </c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s="75" customFormat="1" ht="21.95" customHeight="1">
      <c r="A281" s="92"/>
      <c r="B281" s="66"/>
      <c r="C281" s="147"/>
      <c r="D281" s="423"/>
      <c r="E281" s="477"/>
      <c r="F281" s="477"/>
      <c r="G281" s="427"/>
      <c r="H281" s="348" t="s">
        <v>245</v>
      </c>
      <c r="I281" s="348" t="s">
        <v>450</v>
      </c>
      <c r="J281" s="348" t="s">
        <v>160</v>
      </c>
      <c r="K281" s="348" t="s">
        <v>449</v>
      </c>
      <c r="L281" s="384"/>
      <c r="M281" s="333" t="e">
        <f>VLOOKUP(Q281,'1'!$A$2:$B$68,2)</f>
        <v>#N/A</v>
      </c>
      <c r="N281" s="152"/>
      <c r="O281" s="98"/>
      <c r="P281" s="75">
        <v>11</v>
      </c>
      <c r="Q281" s="75" t="s">
        <v>14</v>
      </c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s="75" customFormat="1" ht="21" customHeight="1">
      <c r="B282" s="150"/>
      <c r="C282" s="312"/>
      <c r="D282" s="362">
        <v>5</v>
      </c>
      <c r="E282" s="484" t="s">
        <v>113</v>
      </c>
      <c r="F282" s="485"/>
      <c r="G282" s="339" t="s">
        <v>136</v>
      </c>
      <c r="H282" s="348" t="s">
        <v>24</v>
      </c>
      <c r="I282" s="348" t="s">
        <v>310</v>
      </c>
      <c r="J282" s="341" t="s">
        <v>156</v>
      </c>
      <c r="K282" s="348" t="s">
        <v>228</v>
      </c>
      <c r="L282" s="145" t="str">
        <f>VLOOKUP(P282,'1'!$A$2:$B$68,2)</f>
        <v>Dwi Remawati, S.Kom, M.Kom</v>
      </c>
      <c r="M282" s="333" t="e">
        <f>VLOOKUP(Q282,'1'!$A$2:$B$68,2)</f>
        <v>#N/A</v>
      </c>
      <c r="N282" s="152"/>
      <c r="O282" s="98"/>
      <c r="P282" s="75">
        <v>20</v>
      </c>
      <c r="Q282" s="75" t="s">
        <v>14</v>
      </c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s="75" customFormat="1" ht="21" customHeight="1">
      <c r="B283" s="150"/>
      <c r="C283" s="129"/>
      <c r="D283" s="362">
        <v>5</v>
      </c>
      <c r="E283" s="401" t="s">
        <v>138</v>
      </c>
      <c r="F283" s="402"/>
      <c r="G283" s="339" t="s">
        <v>136</v>
      </c>
      <c r="H283" s="348" t="s">
        <v>282</v>
      </c>
      <c r="I283" s="348" t="s">
        <v>310</v>
      </c>
      <c r="J283" s="348" t="s">
        <v>160</v>
      </c>
      <c r="K283" s="348" t="s">
        <v>322</v>
      </c>
      <c r="L283" s="145" t="str">
        <f>VLOOKUP(P283,'1'!$A$2:$B$68,2)</f>
        <v>Iwan Ady Prabowo, S.Kom, M.Kom</v>
      </c>
      <c r="M283" s="181" t="e">
        <f>VLOOKUP(Q283,'1'!$A$2:$B$68,2)</f>
        <v>#N/A</v>
      </c>
      <c r="N283" s="152"/>
      <c r="O283" s="98"/>
      <c r="P283" s="75">
        <v>27</v>
      </c>
      <c r="Q283" s="75" t="s">
        <v>14</v>
      </c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s="75" customFormat="1" ht="21" customHeight="1">
      <c r="B284" s="150"/>
      <c r="C284" s="129"/>
      <c r="D284" s="406">
        <v>5</v>
      </c>
      <c r="E284" s="437" t="s">
        <v>138</v>
      </c>
      <c r="F284" s="438"/>
      <c r="G284" s="412" t="s">
        <v>136</v>
      </c>
      <c r="H284" s="348" t="s">
        <v>283</v>
      </c>
      <c r="I284" s="348" t="s">
        <v>529</v>
      </c>
      <c r="J284" s="332" t="s">
        <v>157</v>
      </c>
      <c r="K284" s="332">
        <v>30</v>
      </c>
      <c r="L284" s="383" t="str">
        <f>VLOOKUP(P284,'1'!$A$2:$B$68,2)</f>
        <v>Bramasto Wiryawan Y, S.T, M.MSI</v>
      </c>
      <c r="M284" s="333" t="e">
        <f>VLOOKUP(Q284,'1'!$A$2:$B$68,2)</f>
        <v>#N/A</v>
      </c>
      <c r="N284" s="152"/>
      <c r="O284" s="98"/>
      <c r="P284" s="75">
        <v>9</v>
      </c>
      <c r="Q284" s="75" t="s">
        <v>14</v>
      </c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s="75" customFormat="1" ht="21" customHeight="1">
      <c r="B285" s="150"/>
      <c r="C285" s="129"/>
      <c r="D285" s="428"/>
      <c r="E285" s="439"/>
      <c r="F285" s="440"/>
      <c r="G285" s="422"/>
      <c r="H285" s="348" t="s">
        <v>281</v>
      </c>
      <c r="I285" s="348" t="s">
        <v>522</v>
      </c>
      <c r="J285" s="348" t="s">
        <v>158</v>
      </c>
      <c r="K285" s="348">
        <v>25</v>
      </c>
      <c r="L285" s="384"/>
      <c r="M285" s="333" t="e">
        <f>VLOOKUP(Q285,'1'!$A$2:$B$68,2)</f>
        <v>#N/A</v>
      </c>
      <c r="N285" s="152"/>
      <c r="O285" s="98"/>
      <c r="P285" s="75">
        <v>46</v>
      </c>
      <c r="Q285" s="75" t="s">
        <v>14</v>
      </c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s="75" customFormat="1" ht="21" customHeight="1">
      <c r="B286" s="68"/>
      <c r="C286" s="371"/>
      <c r="D286" s="109"/>
      <c r="E286" s="157"/>
      <c r="F286" s="157"/>
      <c r="G286" s="350"/>
      <c r="L286" s="167"/>
      <c r="M286" s="50"/>
      <c r="N286" s="151"/>
      <c r="O286" s="98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s="75" customFormat="1" ht="21" customHeight="1">
      <c r="B287" s="5"/>
      <c r="C287" s="9"/>
      <c r="D287" s="445" t="s">
        <v>36</v>
      </c>
      <c r="E287" s="446"/>
      <c r="F287" s="446"/>
      <c r="G287" s="446"/>
      <c r="H287" s="446"/>
      <c r="I287" s="446"/>
      <c r="J287" s="446"/>
      <c r="K287" s="446"/>
      <c r="L287" s="446"/>
      <c r="M287" s="447"/>
      <c r="N287" s="151"/>
      <c r="O287" s="98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ht="21" customHeight="1">
      <c r="B288" s="66"/>
      <c r="C288" s="328" t="s">
        <v>102</v>
      </c>
      <c r="D288" s="370">
        <v>5</v>
      </c>
      <c r="E288" s="484" t="s">
        <v>113</v>
      </c>
      <c r="F288" s="485"/>
      <c r="G288" s="329" t="s">
        <v>124</v>
      </c>
      <c r="H288" s="195" t="s">
        <v>21</v>
      </c>
      <c r="I288" s="195" t="s">
        <v>434</v>
      </c>
      <c r="J288" s="195" t="s">
        <v>615</v>
      </c>
      <c r="K288" s="195" t="s">
        <v>237</v>
      </c>
      <c r="L288" s="183" t="str">
        <f>VLOOKUP(P288,'1'!$A$2:$B$68,2)</f>
        <v>Tri Irawati, S.E, M.Si</v>
      </c>
      <c r="M288" s="333" t="e">
        <f>VLOOKUP(Q288,'1'!$A$2:$B$68,2)</f>
        <v>#N/A</v>
      </c>
      <c r="N288" s="152"/>
      <c r="O288" s="98"/>
      <c r="P288" s="75">
        <v>50</v>
      </c>
      <c r="Q288" s="75" t="s">
        <v>14</v>
      </c>
    </row>
    <row r="289" spans="1:34" ht="21" customHeight="1">
      <c r="B289" s="66"/>
      <c r="C289" s="328" t="s">
        <v>102</v>
      </c>
      <c r="D289" s="370">
        <v>5</v>
      </c>
      <c r="E289" s="484" t="s">
        <v>113</v>
      </c>
      <c r="F289" s="485"/>
      <c r="G289" s="329" t="s">
        <v>124</v>
      </c>
      <c r="H289" s="195" t="s">
        <v>20</v>
      </c>
      <c r="I289" s="195" t="s">
        <v>462</v>
      </c>
      <c r="J289" s="195" t="s">
        <v>156</v>
      </c>
      <c r="K289" s="195" t="s">
        <v>461</v>
      </c>
      <c r="L289" s="275" t="str">
        <f>VLOOKUP(P289,'1'!$A$2:$B$68,2)</f>
        <v>Sri Harjanto, S.Kom, M.Kom</v>
      </c>
      <c r="M289" s="333" t="e">
        <f>VLOOKUP(Q289,'1'!$A$2:$B$68,2)</f>
        <v>#N/A</v>
      </c>
      <c r="N289" s="152"/>
      <c r="O289" s="98"/>
      <c r="P289" s="75">
        <v>41</v>
      </c>
      <c r="Q289" s="75" t="s">
        <v>14</v>
      </c>
    </row>
    <row r="290" spans="1:34" ht="21" customHeight="1">
      <c r="B290" s="66"/>
      <c r="C290" s="286"/>
      <c r="D290" s="370">
        <v>5</v>
      </c>
      <c r="E290" s="484" t="s">
        <v>113</v>
      </c>
      <c r="F290" s="485"/>
      <c r="G290" s="329" t="s">
        <v>124</v>
      </c>
      <c r="H290" s="195" t="s">
        <v>24</v>
      </c>
      <c r="I290" s="195" t="s">
        <v>223</v>
      </c>
      <c r="J290" s="195" t="s">
        <v>158</v>
      </c>
      <c r="K290" s="195">
        <v>11</v>
      </c>
      <c r="L290" s="183" t="str">
        <f>VLOOKUP(P290,'1'!$A$2:$B$68,2)</f>
        <v>Dwi Remawati, S.Kom, M.Kom</v>
      </c>
      <c r="M290" s="333" t="e">
        <f>VLOOKUP(Q290,'1'!$A$2:$B$68,2)</f>
        <v>#N/A</v>
      </c>
      <c r="N290" s="152"/>
      <c r="O290" s="98"/>
      <c r="P290" s="75">
        <v>20</v>
      </c>
      <c r="Q290" s="75" t="s">
        <v>14</v>
      </c>
    </row>
    <row r="291" spans="1:34" ht="21" customHeight="1">
      <c r="B291" s="68"/>
      <c r="C291" s="328" t="s">
        <v>625</v>
      </c>
      <c r="D291" s="406" t="s">
        <v>64</v>
      </c>
      <c r="E291" s="437" t="s">
        <v>142</v>
      </c>
      <c r="F291" s="438"/>
      <c r="G291" s="412" t="s">
        <v>124</v>
      </c>
      <c r="H291" s="348" t="s">
        <v>55</v>
      </c>
      <c r="I291" s="348" t="s">
        <v>548</v>
      </c>
      <c r="J291" s="414" t="s">
        <v>157</v>
      </c>
      <c r="K291" s="348" t="s">
        <v>392</v>
      </c>
      <c r="L291" s="383" t="str">
        <f>VLOOKUP(P291,'1'!$A$2:$B$68,2)</f>
        <v>Yustina Retno, S.T, M.Cs</v>
      </c>
      <c r="M291" s="397" t="e">
        <f>VLOOKUP(Q291,'1'!$A$2:$B$68,2)</f>
        <v>#N/A</v>
      </c>
      <c r="N291" s="285"/>
      <c r="O291" s="144"/>
      <c r="P291" s="92">
        <v>55</v>
      </c>
      <c r="Q291" s="92" t="s">
        <v>14</v>
      </c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</row>
    <row r="292" spans="1:34" ht="21" customHeight="1">
      <c r="B292" s="68"/>
      <c r="C292" s="328" t="s">
        <v>625</v>
      </c>
      <c r="D292" s="407"/>
      <c r="E292" s="451"/>
      <c r="F292" s="452"/>
      <c r="G292" s="413"/>
      <c r="H292" s="348" t="s">
        <v>55</v>
      </c>
      <c r="I292" s="348" t="s">
        <v>550</v>
      </c>
      <c r="J292" s="415"/>
      <c r="K292" s="348" t="s">
        <v>549</v>
      </c>
      <c r="L292" s="385"/>
      <c r="M292" s="398"/>
      <c r="N292" s="152"/>
      <c r="O292" s="98"/>
      <c r="P292" s="75" t="s">
        <v>14</v>
      </c>
      <c r="Q292" s="75" t="s">
        <v>14</v>
      </c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</row>
    <row r="293" spans="1:34" ht="21" customHeight="1">
      <c r="B293" s="66"/>
      <c r="C293" s="328" t="s">
        <v>626</v>
      </c>
      <c r="D293" s="361" t="s">
        <v>64</v>
      </c>
      <c r="E293" s="509" t="s">
        <v>142</v>
      </c>
      <c r="F293" s="510"/>
      <c r="G293" s="422"/>
      <c r="H293" s="348" t="s">
        <v>55</v>
      </c>
      <c r="I293" s="348" t="s">
        <v>318</v>
      </c>
      <c r="J293" s="416"/>
      <c r="K293" s="348" t="s">
        <v>143</v>
      </c>
      <c r="L293" s="384"/>
      <c r="M293" s="399"/>
      <c r="N293" s="285"/>
      <c r="O293" s="144"/>
      <c r="P293" s="92">
        <v>55</v>
      </c>
      <c r="Q293" s="92" t="s">
        <v>14</v>
      </c>
    </row>
    <row r="294" spans="1:34" ht="21" customHeight="1">
      <c r="B294" s="66"/>
      <c r="C294" s="313" t="s">
        <v>44</v>
      </c>
      <c r="D294" s="423">
        <v>5</v>
      </c>
      <c r="E294" s="477" t="s">
        <v>63</v>
      </c>
      <c r="F294" s="477"/>
      <c r="G294" s="427" t="s">
        <v>148</v>
      </c>
      <c r="H294" s="348" t="s">
        <v>606</v>
      </c>
      <c r="I294" s="348" t="s">
        <v>607</v>
      </c>
      <c r="J294" s="414" t="s">
        <v>160</v>
      </c>
      <c r="K294" s="348" t="s">
        <v>471</v>
      </c>
      <c r="L294" s="391" t="str">
        <f>VLOOKUP(P294,'1'!$A$2:$B$68,2)</f>
        <v>Bambang Satrio Nugroho, S.E, M.M</v>
      </c>
      <c r="M294" s="397" t="e">
        <f>VLOOKUP(Q294,'1'!$A$2:$B$68,2)</f>
        <v>#N/A</v>
      </c>
      <c r="N294" s="152"/>
      <c r="O294" s="98"/>
      <c r="P294" s="75">
        <v>7</v>
      </c>
      <c r="Q294" s="75" t="s">
        <v>14</v>
      </c>
    </row>
    <row r="295" spans="1:34" ht="21" customHeight="1">
      <c r="B295" s="66"/>
      <c r="C295" s="313" t="s">
        <v>216</v>
      </c>
      <c r="D295" s="423"/>
      <c r="E295" s="477"/>
      <c r="F295" s="477"/>
      <c r="G295" s="427"/>
      <c r="H295" s="348" t="s">
        <v>286</v>
      </c>
      <c r="I295" s="348" t="s">
        <v>605</v>
      </c>
      <c r="J295" s="416"/>
      <c r="K295" s="303" t="s">
        <v>236</v>
      </c>
      <c r="L295" s="392"/>
      <c r="M295" s="399"/>
      <c r="N295" s="152"/>
      <c r="O295" s="98"/>
    </row>
    <row r="296" spans="1:34" ht="21" customHeight="1">
      <c r="B296" s="66"/>
      <c r="C296" s="314" t="s">
        <v>266</v>
      </c>
      <c r="D296" s="423"/>
      <c r="E296" s="477"/>
      <c r="F296" s="477"/>
      <c r="G296" s="427"/>
      <c r="H296" s="348" t="s">
        <v>55</v>
      </c>
      <c r="I296" s="348" t="s">
        <v>308</v>
      </c>
      <c r="J296" s="348" t="s">
        <v>159</v>
      </c>
      <c r="K296" s="303">
        <v>28</v>
      </c>
      <c r="L296" s="393"/>
      <c r="M296" s="181" t="e">
        <f>VLOOKUP(Q296,'1'!$A$2:$B$68,2)</f>
        <v>#N/A</v>
      </c>
      <c r="N296" s="152"/>
      <c r="O296" s="98"/>
      <c r="P296" s="75">
        <v>50</v>
      </c>
      <c r="Q296" s="75" t="s">
        <v>14</v>
      </c>
    </row>
    <row r="297" spans="1:34" ht="21" customHeight="1">
      <c r="B297" s="5"/>
      <c r="C297" s="65"/>
      <c r="D297" s="507">
        <v>5</v>
      </c>
      <c r="E297" s="437" t="s">
        <v>138</v>
      </c>
      <c r="F297" s="438"/>
      <c r="G297" s="412" t="s">
        <v>162</v>
      </c>
      <c r="H297" s="195" t="s">
        <v>55</v>
      </c>
      <c r="I297" s="195" t="s">
        <v>519</v>
      </c>
      <c r="J297" s="195" t="s">
        <v>157</v>
      </c>
      <c r="K297" s="195">
        <v>30</v>
      </c>
      <c r="L297" s="389" t="str">
        <f>VLOOKUP(P297,'1'!$A$2:$B$68,2)</f>
        <v>Iwan Ady Prabowo, S.Kom, M.Kom</v>
      </c>
      <c r="M297" s="368" t="e">
        <f>VLOOKUP(Q297,'1'!$A$2:$B$68,2)</f>
        <v>#N/A</v>
      </c>
      <c r="N297" s="152"/>
      <c r="O297" s="98"/>
      <c r="P297" s="75">
        <v>27</v>
      </c>
      <c r="Q297" s="75" t="s">
        <v>14</v>
      </c>
    </row>
    <row r="298" spans="1:34" ht="21" customHeight="1">
      <c r="B298" s="6"/>
      <c r="C298" s="65"/>
      <c r="D298" s="508"/>
      <c r="E298" s="451"/>
      <c r="F298" s="452"/>
      <c r="G298" s="413"/>
      <c r="H298" s="195" t="s">
        <v>55</v>
      </c>
      <c r="I298" s="195" t="s">
        <v>328</v>
      </c>
      <c r="J298" s="195" t="s">
        <v>156</v>
      </c>
      <c r="K298" s="195" t="s">
        <v>528</v>
      </c>
      <c r="L298" s="390"/>
      <c r="M298" s="333" t="e">
        <f>VLOOKUP(Q298,'1'!$A$2:$B$68,2)</f>
        <v>#N/A</v>
      </c>
      <c r="N298" s="152"/>
      <c r="O298" s="98"/>
      <c r="P298" s="75">
        <v>45</v>
      </c>
      <c r="Q298" s="75" t="s">
        <v>14</v>
      </c>
    </row>
    <row r="299" spans="1:34" ht="15.75" customHeight="1" thickBot="1">
      <c r="B299" s="112"/>
      <c r="C299" s="113"/>
      <c r="D299" s="114"/>
      <c r="E299" s="115"/>
      <c r="F299" s="115"/>
      <c r="G299" s="114"/>
      <c r="H299" s="116"/>
      <c r="I299" s="116"/>
      <c r="J299" s="116"/>
      <c r="K299" s="116"/>
      <c r="L299" s="263"/>
      <c r="M299" s="117"/>
      <c r="N299" s="151"/>
      <c r="O299" s="98"/>
      <c r="P299" s="75" t="s">
        <v>14</v>
      </c>
      <c r="Q299" s="75" t="s">
        <v>14</v>
      </c>
    </row>
    <row r="300" spans="1:34" ht="15.75" customHeight="1">
      <c r="B300" s="1"/>
      <c r="C300" s="111"/>
      <c r="D300" s="36"/>
      <c r="E300" s="37"/>
      <c r="F300" s="37"/>
      <c r="G300" s="36"/>
      <c r="H300" s="43"/>
      <c r="I300" s="43"/>
      <c r="J300" s="43"/>
      <c r="K300" s="43"/>
      <c r="L300" s="264"/>
      <c r="M300" s="58"/>
      <c r="N300" s="151"/>
      <c r="O300" s="98"/>
      <c r="P300" s="75" t="s">
        <v>14</v>
      </c>
      <c r="Q300" s="75" t="s">
        <v>14</v>
      </c>
    </row>
    <row r="301" spans="1:34" s="24" customFormat="1" ht="15.75" customHeight="1">
      <c r="A301" s="92"/>
      <c r="B301" s="62" t="s">
        <v>241</v>
      </c>
      <c r="C301" s="111"/>
      <c r="D301" s="36"/>
      <c r="E301" s="37"/>
      <c r="F301" s="37"/>
      <c r="G301" s="36"/>
      <c r="H301" s="43"/>
      <c r="I301" s="43"/>
      <c r="J301" s="43"/>
      <c r="K301" s="43"/>
      <c r="L301" s="163"/>
      <c r="M301" s="149"/>
      <c r="N301" s="143"/>
      <c r="O301" s="144"/>
      <c r="P301" s="92" t="s">
        <v>14</v>
      </c>
      <c r="Q301" s="92" t="s">
        <v>14</v>
      </c>
      <c r="R301" s="92"/>
    </row>
    <row r="302" spans="1:34" s="24" customFormat="1" ht="15.75" customHeight="1">
      <c r="A302" s="92"/>
      <c r="B302" s="148"/>
      <c r="C302" s="111"/>
      <c r="D302" s="36"/>
      <c r="E302" s="37"/>
      <c r="F302" s="37"/>
      <c r="G302" s="36"/>
      <c r="H302" s="245"/>
      <c r="I302" s="245"/>
      <c r="J302" s="245"/>
      <c r="K302" s="245"/>
      <c r="L302" s="163"/>
      <c r="M302" s="149"/>
      <c r="N302" s="143"/>
      <c r="O302" s="144"/>
      <c r="P302" s="92" t="s">
        <v>14</v>
      </c>
      <c r="Q302" s="92" t="s">
        <v>14</v>
      </c>
      <c r="R302" s="92"/>
    </row>
    <row r="303" spans="1:34" s="24" customFormat="1" ht="15.75" customHeight="1">
      <c r="A303" s="92"/>
      <c r="B303" s="148"/>
      <c r="C303" s="111"/>
      <c r="D303" s="36"/>
      <c r="E303" s="37"/>
      <c r="F303" s="37"/>
      <c r="G303" s="36"/>
      <c r="H303" s="245"/>
      <c r="I303" s="245"/>
      <c r="J303" s="245"/>
      <c r="K303" s="245"/>
      <c r="L303" s="163"/>
      <c r="M303" s="149"/>
      <c r="N303" s="143"/>
      <c r="O303" s="144"/>
      <c r="P303" s="92" t="s">
        <v>14</v>
      </c>
      <c r="Q303" s="92" t="s">
        <v>14</v>
      </c>
      <c r="R303" s="92"/>
    </row>
    <row r="304" spans="1:34" ht="21.75" customHeight="1" thickBot="1">
      <c r="B304" s="18"/>
      <c r="C304" s="125" t="s">
        <v>57</v>
      </c>
      <c r="D304" s="2"/>
      <c r="E304" s="8"/>
      <c r="F304" s="1"/>
      <c r="G304" s="2"/>
      <c r="H304" s="2"/>
      <c r="I304" s="2"/>
      <c r="J304" s="2"/>
      <c r="K304" s="284" t="s">
        <v>45</v>
      </c>
      <c r="L304" s="197"/>
      <c r="M304" s="89"/>
      <c r="N304" s="151"/>
      <c r="O304" s="98"/>
      <c r="P304" s="365" t="s">
        <v>14</v>
      </c>
      <c r="Q304" s="75" t="s">
        <v>14</v>
      </c>
    </row>
    <row r="305" spans="1:18" ht="15.75" customHeight="1" thickBot="1">
      <c r="B305" s="48" t="s">
        <v>2</v>
      </c>
      <c r="C305" s="335" t="s">
        <v>3</v>
      </c>
      <c r="D305" s="429" t="s">
        <v>4</v>
      </c>
      <c r="E305" s="431" t="s">
        <v>15</v>
      </c>
      <c r="F305" s="432"/>
      <c r="G305" s="429" t="s">
        <v>16</v>
      </c>
      <c r="H305" s="429" t="s">
        <v>59</v>
      </c>
      <c r="I305" s="429" t="s">
        <v>23</v>
      </c>
      <c r="J305" s="429" t="s">
        <v>5</v>
      </c>
      <c r="K305" s="354" t="s">
        <v>6</v>
      </c>
      <c r="L305" s="54" t="s">
        <v>27</v>
      </c>
      <c r="M305" s="55" t="s">
        <v>28</v>
      </c>
      <c r="N305" s="108"/>
      <c r="O305" s="98"/>
      <c r="P305" s="365" t="s">
        <v>14</v>
      </c>
      <c r="Q305" s="75" t="s">
        <v>14</v>
      </c>
    </row>
    <row r="306" spans="1:18" ht="15.75" customHeight="1" thickTop="1" thickBot="1">
      <c r="B306" s="49" t="s">
        <v>7</v>
      </c>
      <c r="C306" s="336" t="s">
        <v>8</v>
      </c>
      <c r="D306" s="430"/>
      <c r="E306" s="433"/>
      <c r="F306" s="434"/>
      <c r="G306" s="430"/>
      <c r="H306" s="430"/>
      <c r="I306" s="430"/>
      <c r="J306" s="430"/>
      <c r="K306" s="355" t="s">
        <v>9</v>
      </c>
      <c r="L306" s="252"/>
      <c r="M306" s="56"/>
      <c r="N306" s="107"/>
      <c r="O306" s="98"/>
      <c r="P306" s="75" t="s">
        <v>14</v>
      </c>
      <c r="Q306" s="75" t="s">
        <v>14</v>
      </c>
    </row>
    <row r="307" spans="1:18" ht="15.75" customHeight="1" thickTop="1">
      <c r="B307" s="5"/>
      <c r="C307" s="371"/>
      <c r="D307" s="340"/>
      <c r="E307" s="110"/>
      <c r="F307" s="110"/>
      <c r="G307" s="340"/>
      <c r="H307" s="332"/>
      <c r="I307" s="332"/>
      <c r="J307" s="332"/>
      <c r="K307" s="332"/>
      <c r="L307" s="146"/>
      <c r="M307" s="51"/>
      <c r="N307" s="151"/>
      <c r="O307" s="98"/>
      <c r="P307" s="75" t="s">
        <v>14</v>
      </c>
      <c r="Q307" s="75" t="s">
        <v>14</v>
      </c>
    </row>
    <row r="308" spans="1:18" ht="21.95" customHeight="1">
      <c r="B308" s="229" t="s">
        <v>203</v>
      </c>
      <c r="C308" s="313" t="s">
        <v>45</v>
      </c>
      <c r="D308" s="406">
        <v>3</v>
      </c>
      <c r="E308" s="408" t="s">
        <v>130</v>
      </c>
      <c r="F308" s="409"/>
      <c r="G308" s="412" t="s">
        <v>149</v>
      </c>
      <c r="H308" s="348" t="s">
        <v>55</v>
      </c>
      <c r="I308" s="348" t="s">
        <v>589</v>
      </c>
      <c r="J308" s="348" t="s">
        <v>160</v>
      </c>
      <c r="K308" s="348" t="s">
        <v>588</v>
      </c>
      <c r="L308" s="383" t="str">
        <f>VLOOKUP(P308,'1'!$A$2:$B$68,2)</f>
        <v>Suryanti Galuh P, S.Pd, M.Hum</v>
      </c>
      <c r="M308" s="333" t="e">
        <f>VLOOKUP(Q308,'1'!$A$2:$B$68,2)</f>
        <v>#N/A</v>
      </c>
      <c r="N308" s="152"/>
      <c r="O308" s="98"/>
      <c r="P308" s="75">
        <v>46</v>
      </c>
      <c r="Q308" s="75" t="s">
        <v>14</v>
      </c>
    </row>
    <row r="309" spans="1:18" ht="21.95" customHeight="1">
      <c r="B309" s="229"/>
      <c r="C309" s="313" t="s">
        <v>168</v>
      </c>
      <c r="D309" s="407"/>
      <c r="E309" s="410"/>
      <c r="F309" s="411"/>
      <c r="G309" s="413"/>
      <c r="H309" s="348" t="s">
        <v>55</v>
      </c>
      <c r="I309" s="348" t="s">
        <v>558</v>
      </c>
      <c r="J309" s="348" t="s">
        <v>159</v>
      </c>
      <c r="K309" s="348" t="s">
        <v>230</v>
      </c>
      <c r="L309" s="385"/>
      <c r="M309" s="333" t="e">
        <f>VLOOKUP(Q309,'1'!$A$2:$B$68,2)</f>
        <v>#N/A</v>
      </c>
      <c r="N309" s="152"/>
      <c r="O309" s="98"/>
      <c r="P309" s="75">
        <v>51</v>
      </c>
      <c r="Q309" s="75" t="s">
        <v>14</v>
      </c>
    </row>
    <row r="310" spans="1:18" ht="21.95" customHeight="1">
      <c r="B310" s="229"/>
      <c r="C310" s="314" t="s">
        <v>266</v>
      </c>
      <c r="D310" s="407"/>
      <c r="E310" s="410"/>
      <c r="F310" s="411"/>
      <c r="G310" s="413"/>
      <c r="H310" s="348" t="s">
        <v>55</v>
      </c>
      <c r="I310" s="348" t="s">
        <v>560</v>
      </c>
      <c r="J310" s="414" t="s">
        <v>161</v>
      </c>
      <c r="K310" s="348" t="s">
        <v>311</v>
      </c>
      <c r="L310" s="385"/>
      <c r="M310" s="397" t="e">
        <f>VLOOKUP(Q310,'1'!$A$2:$B$68,2)</f>
        <v>#N/A</v>
      </c>
      <c r="N310" s="152"/>
      <c r="O310" s="98"/>
      <c r="P310" s="75">
        <v>17</v>
      </c>
      <c r="Q310" s="75" t="s">
        <v>14</v>
      </c>
    </row>
    <row r="311" spans="1:18" ht="21.95" customHeight="1">
      <c r="B311" s="68"/>
      <c r="C311" s="147"/>
      <c r="D311" s="428"/>
      <c r="E311" s="443"/>
      <c r="F311" s="444"/>
      <c r="G311" s="422"/>
      <c r="H311" s="348" t="s">
        <v>24</v>
      </c>
      <c r="I311" s="348" t="s">
        <v>440</v>
      </c>
      <c r="J311" s="416"/>
      <c r="K311" s="348" t="s">
        <v>439</v>
      </c>
      <c r="L311" s="384"/>
      <c r="M311" s="399"/>
      <c r="N311" s="152"/>
      <c r="O311" s="98"/>
      <c r="P311" s="75" t="s">
        <v>14</v>
      </c>
      <c r="Q311" s="75" t="s">
        <v>14</v>
      </c>
    </row>
    <row r="312" spans="1:18" ht="21.95" customHeight="1">
      <c r="B312" s="68"/>
      <c r="C312" s="147"/>
      <c r="D312" s="406">
        <v>5</v>
      </c>
      <c r="E312" s="503" t="s">
        <v>262</v>
      </c>
      <c r="F312" s="504"/>
      <c r="G312" s="412" t="s">
        <v>150</v>
      </c>
      <c r="H312" s="348" t="s">
        <v>54</v>
      </c>
      <c r="I312" s="348" t="s">
        <v>578</v>
      </c>
      <c r="J312" s="331" t="s">
        <v>156</v>
      </c>
      <c r="K312" s="348" t="s">
        <v>579</v>
      </c>
      <c r="L312" s="383" t="str">
        <f>VLOOKUP(P312,'1'!$A$2:$B$68,2)</f>
        <v>Sri Siswanti, M.Kom</v>
      </c>
      <c r="M312" s="345" t="e">
        <f>VLOOKUP(Q312,'1'!$A$2:$B$68,2)</f>
        <v>#N/A</v>
      </c>
      <c r="N312" s="152"/>
      <c r="O312" s="98"/>
      <c r="P312" s="75">
        <v>42</v>
      </c>
      <c r="Q312" s="75" t="s">
        <v>14</v>
      </c>
    </row>
    <row r="313" spans="1:18" ht="21.95" customHeight="1">
      <c r="B313" s="68"/>
      <c r="C313" s="147"/>
      <c r="D313" s="407"/>
      <c r="E313" s="505"/>
      <c r="F313" s="506"/>
      <c r="G313" s="413"/>
      <c r="H313" s="348" t="s">
        <v>356</v>
      </c>
      <c r="I313" s="348" t="s">
        <v>580</v>
      </c>
      <c r="J313" s="348" t="s">
        <v>157</v>
      </c>
      <c r="K313" s="348" t="s">
        <v>231</v>
      </c>
      <c r="L313" s="384"/>
      <c r="M313" s="333" t="e">
        <f>VLOOKUP(Q313,'1'!$A$2:$B$68,2)</f>
        <v>#N/A</v>
      </c>
      <c r="N313" s="152"/>
      <c r="O313" s="98"/>
      <c r="P313" s="75">
        <v>51</v>
      </c>
      <c r="Q313" s="75" t="s">
        <v>14</v>
      </c>
    </row>
    <row r="314" spans="1:18" ht="20.100000000000001" customHeight="1">
      <c r="B314" s="14"/>
      <c r="C314" s="147"/>
      <c r="D314" s="412">
        <v>3</v>
      </c>
      <c r="E314" s="496" t="s">
        <v>278</v>
      </c>
      <c r="F314" s="496"/>
      <c r="G314" s="453" t="s">
        <v>150</v>
      </c>
      <c r="H314" s="348" t="s">
        <v>55</v>
      </c>
      <c r="I314" s="278" t="s">
        <v>297</v>
      </c>
      <c r="J314" s="348" t="s">
        <v>160</v>
      </c>
      <c r="K314" s="279">
        <v>29</v>
      </c>
      <c r="L314" s="383" t="str">
        <f>VLOOKUP(P314,'1'!$A$2:$B$68,2)</f>
        <v>Sri Hariyati Fitriasih, M.Kom</v>
      </c>
      <c r="M314" s="333" t="e">
        <f>VLOOKUP(Q314,'1'!$A$2:$B$68,2)</f>
        <v>#N/A</v>
      </c>
      <c r="N314" s="152"/>
      <c r="O314" s="98"/>
      <c r="P314" s="75">
        <v>40</v>
      </c>
      <c r="Q314" s="75" t="s">
        <v>14</v>
      </c>
    </row>
    <row r="315" spans="1:18" ht="20.100000000000001" customHeight="1">
      <c r="B315" s="14"/>
      <c r="C315" s="16"/>
      <c r="D315" s="413"/>
      <c r="E315" s="496"/>
      <c r="F315" s="496"/>
      <c r="G315" s="454"/>
      <c r="H315" s="348" t="s">
        <v>55</v>
      </c>
      <c r="I315" s="278" t="s">
        <v>306</v>
      </c>
      <c r="J315" s="348" t="s">
        <v>159</v>
      </c>
      <c r="K315" s="279">
        <v>28</v>
      </c>
      <c r="L315" s="385"/>
      <c r="M315" s="333" t="e">
        <f>VLOOKUP(Q315,'1'!$A$2:$B$68,2)</f>
        <v>#N/A</v>
      </c>
      <c r="N315" s="152"/>
      <c r="O315" s="98"/>
      <c r="P315" s="75">
        <v>46</v>
      </c>
      <c r="Q315" s="75" t="s">
        <v>14</v>
      </c>
    </row>
    <row r="316" spans="1:18" ht="20.100000000000001" customHeight="1">
      <c r="B316" s="14"/>
      <c r="C316" s="16"/>
      <c r="D316" s="422"/>
      <c r="E316" s="496"/>
      <c r="F316" s="496"/>
      <c r="G316" s="454"/>
      <c r="H316" s="348" t="s">
        <v>55</v>
      </c>
      <c r="I316" s="278" t="s">
        <v>307</v>
      </c>
      <c r="J316" s="348" t="s">
        <v>161</v>
      </c>
      <c r="K316" s="279">
        <v>25</v>
      </c>
      <c r="L316" s="384"/>
      <c r="M316" s="333" t="e">
        <f>VLOOKUP(Q316,'1'!$A$2:$B$68,2)</f>
        <v>#N/A</v>
      </c>
      <c r="N316" s="152"/>
      <c r="O316" s="98"/>
      <c r="P316" s="75">
        <v>17</v>
      </c>
      <c r="Q316" s="75" t="s">
        <v>14</v>
      </c>
    </row>
    <row r="317" spans="1:18" s="24" customFormat="1" ht="21.95" customHeight="1">
      <c r="A317" s="75"/>
      <c r="B317" s="19"/>
      <c r="C317" s="16"/>
      <c r="D317" s="406">
        <v>1</v>
      </c>
      <c r="E317" s="408" t="s">
        <v>377</v>
      </c>
      <c r="F317" s="409"/>
      <c r="G317" s="412" t="s">
        <v>136</v>
      </c>
      <c r="H317" s="348" t="s">
        <v>55</v>
      </c>
      <c r="I317" s="348" t="s">
        <v>441</v>
      </c>
      <c r="J317" s="348" t="s">
        <v>157</v>
      </c>
      <c r="K317" s="348" t="s">
        <v>571</v>
      </c>
      <c r="L317" s="383" t="str">
        <f>VLOOKUP(P317,'1'!$A$2:$B$68,2)</f>
        <v>Wawan Laksito, S.Si, M.Kom</v>
      </c>
      <c r="M317" s="367" t="e">
        <f>VLOOKUP(Q317,'1'!$A$2:$B$68,2)</f>
        <v>#N/A</v>
      </c>
      <c r="N317" s="152"/>
      <c r="O317" s="98"/>
      <c r="P317" s="75">
        <v>52</v>
      </c>
      <c r="Q317" s="75" t="s">
        <v>14</v>
      </c>
      <c r="R317" s="75"/>
    </row>
    <row r="318" spans="1:18" s="24" customFormat="1" ht="21.95" customHeight="1">
      <c r="A318" s="75"/>
      <c r="B318" s="19"/>
      <c r="C318" s="16"/>
      <c r="D318" s="407"/>
      <c r="E318" s="410"/>
      <c r="F318" s="411"/>
      <c r="G318" s="413"/>
      <c r="H318" s="348" t="s">
        <v>55</v>
      </c>
      <c r="I318" s="348" t="s">
        <v>572</v>
      </c>
      <c r="J318" s="348" t="s">
        <v>156</v>
      </c>
      <c r="K318" s="348" t="s">
        <v>573</v>
      </c>
      <c r="L318" s="385"/>
      <c r="M318" s="333" t="e">
        <f>VLOOKUP(Q318,'1'!$A$2:$B$68,2)</f>
        <v>#N/A</v>
      </c>
      <c r="N318" s="152"/>
      <c r="O318" s="98"/>
      <c r="P318" s="75">
        <v>17</v>
      </c>
      <c r="Q318" s="75" t="s">
        <v>14</v>
      </c>
      <c r="R318" s="75"/>
    </row>
    <row r="319" spans="1:18" s="24" customFormat="1" ht="21.95" customHeight="1">
      <c r="A319" s="75"/>
      <c r="B319" s="19"/>
      <c r="C319" s="16"/>
      <c r="D319" s="407"/>
      <c r="E319" s="410"/>
      <c r="F319" s="411"/>
      <c r="G319" s="413"/>
      <c r="H319" s="348" t="s">
        <v>55</v>
      </c>
      <c r="I319" s="348" t="s">
        <v>369</v>
      </c>
      <c r="J319" s="348" t="s">
        <v>158</v>
      </c>
      <c r="K319" s="348" t="s">
        <v>229</v>
      </c>
      <c r="L319" s="385"/>
      <c r="M319" s="333" t="e">
        <f>VLOOKUP(Q319,'1'!$A$2:$B$68,2)</f>
        <v>#N/A</v>
      </c>
      <c r="N319" s="152"/>
      <c r="O319" s="98"/>
      <c r="P319" s="75">
        <v>16</v>
      </c>
      <c r="Q319" s="75" t="s">
        <v>14</v>
      </c>
      <c r="R319" s="75"/>
    </row>
    <row r="320" spans="1:18" s="24" customFormat="1" ht="21.95" customHeight="1">
      <c r="A320" s="75"/>
      <c r="B320" s="19"/>
      <c r="C320" s="16"/>
      <c r="D320" s="428"/>
      <c r="E320" s="443"/>
      <c r="F320" s="444"/>
      <c r="G320" s="422"/>
      <c r="H320" s="348" t="s">
        <v>24</v>
      </c>
      <c r="I320" s="348" t="s">
        <v>292</v>
      </c>
      <c r="J320" s="348" t="s">
        <v>161</v>
      </c>
      <c r="K320" s="348">
        <v>13</v>
      </c>
      <c r="L320" s="384"/>
      <c r="M320" s="333" t="e">
        <f>VLOOKUP(Q320,'1'!$A$2:$B$68,2)</f>
        <v>#N/A</v>
      </c>
      <c r="N320" s="152"/>
      <c r="O320" s="98"/>
      <c r="P320" s="75">
        <v>51</v>
      </c>
      <c r="Q320" s="75" t="s">
        <v>14</v>
      </c>
      <c r="R320" s="75"/>
    </row>
    <row r="321" spans="2:17" ht="20.100000000000001" customHeight="1">
      <c r="B321" s="14"/>
      <c r="C321" s="16"/>
      <c r="D321" s="412">
        <v>3</v>
      </c>
      <c r="E321" s="496" t="s">
        <v>268</v>
      </c>
      <c r="F321" s="496"/>
      <c r="G321" s="412" t="s">
        <v>136</v>
      </c>
      <c r="H321" s="348" t="s">
        <v>248</v>
      </c>
      <c r="I321" s="278" t="s">
        <v>599</v>
      </c>
      <c r="J321" s="348" t="s">
        <v>160</v>
      </c>
      <c r="K321" s="279" t="s">
        <v>554</v>
      </c>
      <c r="L321" s="383" t="str">
        <f>VLOOKUP(P321,'1'!$A$2:$B$68,2)</f>
        <v>Setiyowati, S.Kom, M.Kom</v>
      </c>
      <c r="M321" s="333" t="e">
        <f>VLOOKUP(Q321,'1'!$A$2:$B$68,2)</f>
        <v>#N/A</v>
      </c>
      <c r="N321" s="152"/>
      <c r="O321" s="98"/>
      <c r="P321" s="75">
        <v>38</v>
      </c>
      <c r="Q321" s="75" t="s">
        <v>14</v>
      </c>
    </row>
    <row r="322" spans="2:17" ht="20.100000000000001" customHeight="1">
      <c r="B322" s="14"/>
      <c r="C322" s="147"/>
      <c r="D322" s="413"/>
      <c r="E322" s="496"/>
      <c r="F322" s="496"/>
      <c r="G322" s="422"/>
      <c r="H322" s="348" t="s">
        <v>600</v>
      </c>
      <c r="I322" s="278" t="s">
        <v>602</v>
      </c>
      <c r="J322" s="348" t="s">
        <v>159</v>
      </c>
      <c r="K322" s="279" t="s">
        <v>601</v>
      </c>
      <c r="L322" s="384"/>
      <c r="M322" s="333" t="e">
        <f>VLOOKUP(Q322,'1'!$A$2:$B$68,2)</f>
        <v>#N/A</v>
      </c>
      <c r="N322" s="152"/>
      <c r="O322" s="98"/>
      <c r="P322" s="75">
        <v>41</v>
      </c>
      <c r="Q322" s="75" t="s">
        <v>14</v>
      </c>
    </row>
    <row r="323" spans="2:17" ht="21.95" customHeight="1">
      <c r="B323" s="68"/>
      <c r="C323" s="312"/>
      <c r="D323" s="406">
        <v>5</v>
      </c>
      <c r="E323" s="437" t="s">
        <v>191</v>
      </c>
      <c r="F323" s="438"/>
      <c r="G323" s="412" t="s">
        <v>163</v>
      </c>
      <c r="H323" s="348" t="s">
        <v>54</v>
      </c>
      <c r="I323" s="348" t="s">
        <v>555</v>
      </c>
      <c r="J323" s="348" t="s">
        <v>157</v>
      </c>
      <c r="K323" s="348">
        <v>28</v>
      </c>
      <c r="L323" s="383" t="str">
        <f>VLOOKUP(P323,'1'!$A$2:$B$68,2)</f>
        <v>Sri Harjanto, S.Kom, M.Kom</v>
      </c>
      <c r="M323" s="333" t="e">
        <f>VLOOKUP(Q323,'1'!$A$2:$B$68,2)</f>
        <v>#N/A</v>
      </c>
      <c r="N323" s="152"/>
      <c r="O323" s="98"/>
      <c r="P323" s="75">
        <v>41</v>
      </c>
      <c r="Q323" s="75" t="s">
        <v>14</v>
      </c>
    </row>
    <row r="324" spans="2:17" ht="21.95" customHeight="1">
      <c r="B324" s="68"/>
      <c r="C324" s="131"/>
      <c r="D324" s="428"/>
      <c r="E324" s="439"/>
      <c r="F324" s="440"/>
      <c r="G324" s="422"/>
      <c r="H324" s="348" t="s">
        <v>54</v>
      </c>
      <c r="I324" s="348" t="s">
        <v>531</v>
      </c>
      <c r="J324" s="348" t="s">
        <v>156</v>
      </c>
      <c r="K324" s="348" t="s">
        <v>197</v>
      </c>
      <c r="L324" s="384"/>
      <c r="M324" s="333" t="e">
        <f>VLOOKUP(Q324,'1'!$A$2:$B$68,2)</f>
        <v>#N/A</v>
      </c>
      <c r="N324" s="152"/>
      <c r="O324" s="98"/>
      <c r="P324" s="75">
        <v>16</v>
      </c>
      <c r="Q324" s="75" t="s">
        <v>14</v>
      </c>
    </row>
    <row r="325" spans="2:17" ht="21.95" customHeight="1">
      <c r="B325" s="5"/>
      <c r="C325" s="16"/>
      <c r="D325" s="212"/>
      <c r="E325" s="213"/>
      <c r="F325" s="213"/>
      <c r="G325" s="210"/>
      <c r="L325" s="188"/>
      <c r="M325" s="189"/>
      <c r="N325" s="190"/>
      <c r="O325" s="98"/>
    </row>
    <row r="326" spans="2:17" ht="21.95" customHeight="1">
      <c r="B326" s="5"/>
      <c r="C326" s="16"/>
      <c r="D326" s="417" t="s">
        <v>36</v>
      </c>
      <c r="E326" s="418"/>
      <c r="F326" s="418"/>
      <c r="G326" s="418"/>
      <c r="H326" s="418"/>
      <c r="I326" s="418"/>
      <c r="J326" s="418"/>
      <c r="K326" s="418"/>
      <c r="L326" s="418"/>
      <c r="M326" s="419"/>
      <c r="N326" s="222"/>
      <c r="O326" s="98"/>
      <c r="P326" s="75" t="s">
        <v>14</v>
      </c>
      <c r="Q326" s="75" t="s">
        <v>14</v>
      </c>
    </row>
    <row r="327" spans="2:17" ht="20.100000000000001" customHeight="1">
      <c r="B327" s="14"/>
      <c r="C327" s="330" t="s">
        <v>170</v>
      </c>
      <c r="D327" s="340">
        <v>3</v>
      </c>
      <c r="E327" s="496" t="s">
        <v>268</v>
      </c>
      <c r="F327" s="496"/>
      <c r="G327" s="499" t="s">
        <v>124</v>
      </c>
      <c r="H327" s="348" t="s">
        <v>24</v>
      </c>
      <c r="I327" s="278" t="s">
        <v>297</v>
      </c>
      <c r="J327" s="414" t="s">
        <v>160</v>
      </c>
      <c r="K327" s="279">
        <v>7</v>
      </c>
      <c r="L327" s="383" t="str">
        <f>VLOOKUP(P327,'1'!$A$2:$B$68,2)</f>
        <v>Bayu Dwi Raharja, S.Kom, M.Kom</v>
      </c>
      <c r="M327" s="397" t="e">
        <f>VLOOKUP(Q327,'1'!$A$2:$B$68,2)</f>
        <v>#N/A</v>
      </c>
      <c r="N327" s="152"/>
      <c r="O327" s="98"/>
      <c r="P327" s="75">
        <v>11</v>
      </c>
      <c r="Q327" s="75" t="s">
        <v>14</v>
      </c>
    </row>
    <row r="328" spans="2:17" ht="21" customHeight="1">
      <c r="B328" s="6"/>
      <c r="C328" s="330" t="s">
        <v>171</v>
      </c>
      <c r="D328" s="340">
        <v>3</v>
      </c>
      <c r="E328" s="501" t="s">
        <v>268</v>
      </c>
      <c r="F328" s="502"/>
      <c r="G328" s="500"/>
      <c r="H328" s="332" t="s">
        <v>24</v>
      </c>
      <c r="I328" s="332" t="s">
        <v>294</v>
      </c>
      <c r="J328" s="416"/>
      <c r="K328" s="332">
        <v>2</v>
      </c>
      <c r="L328" s="384"/>
      <c r="M328" s="399"/>
      <c r="N328" s="152"/>
      <c r="O328" s="98"/>
      <c r="P328" s="75">
        <v>11</v>
      </c>
      <c r="Q328" s="75" t="s">
        <v>14</v>
      </c>
    </row>
    <row r="329" spans="2:17" ht="20.100000000000001" customHeight="1">
      <c r="B329" s="14"/>
      <c r="C329" s="147"/>
      <c r="D329" s="350">
        <v>3</v>
      </c>
      <c r="E329" s="496" t="s">
        <v>278</v>
      </c>
      <c r="F329" s="496"/>
      <c r="G329" s="324" t="s">
        <v>124</v>
      </c>
      <c r="H329" s="348" t="s">
        <v>55</v>
      </c>
      <c r="I329" s="348" t="s">
        <v>308</v>
      </c>
      <c r="J329" s="331" t="s">
        <v>159</v>
      </c>
      <c r="K329" s="348">
        <v>27</v>
      </c>
      <c r="L329" s="145" t="str">
        <f>VLOOKUP(P329,'1'!$A$2:$B$68,2)</f>
        <v>Sri Hariyati Fitriasih, M.Kom</v>
      </c>
      <c r="M329" s="333" t="e">
        <f>VLOOKUP(Q329,'1'!$A$2:$B$68,2)</f>
        <v>#N/A</v>
      </c>
      <c r="N329" s="152"/>
      <c r="O329" s="98"/>
      <c r="P329" s="75">
        <v>40</v>
      </c>
      <c r="Q329" s="75" t="s">
        <v>14</v>
      </c>
    </row>
    <row r="330" spans="2:17" ht="18.75">
      <c r="B330" s="66"/>
      <c r="C330" s="498" t="s">
        <v>170</v>
      </c>
      <c r="D330" s="361">
        <v>5</v>
      </c>
      <c r="E330" s="408" t="s">
        <v>118</v>
      </c>
      <c r="F330" s="409"/>
      <c r="G330" s="412" t="s">
        <v>124</v>
      </c>
      <c r="H330" s="348" t="s">
        <v>21</v>
      </c>
      <c r="I330" s="348" t="s">
        <v>409</v>
      </c>
      <c r="J330" s="414" t="s">
        <v>615</v>
      </c>
      <c r="K330" s="348">
        <v>1</v>
      </c>
      <c r="L330" s="383" t="str">
        <f>VLOOKUP(P330,'1'!$A$2:$B$68,2)</f>
        <v>Tri Irawati, S.E, M.Si</v>
      </c>
      <c r="M330" s="397" t="e">
        <f>VLOOKUP(Q330,'1'!$A$2:$B$68,2)</f>
        <v>#N/A</v>
      </c>
      <c r="N330" s="152"/>
      <c r="O330" s="98"/>
      <c r="P330" s="75">
        <v>50</v>
      </c>
      <c r="Q330" s="75" t="s">
        <v>14</v>
      </c>
    </row>
    <row r="331" spans="2:17" ht="18.75">
      <c r="B331" s="66"/>
      <c r="C331" s="498"/>
      <c r="D331" s="361" t="s">
        <v>64</v>
      </c>
      <c r="E331" s="443"/>
      <c r="F331" s="444"/>
      <c r="G331" s="422"/>
      <c r="H331" s="348" t="s">
        <v>54</v>
      </c>
      <c r="I331" s="348" t="s">
        <v>382</v>
      </c>
      <c r="J331" s="415"/>
      <c r="K331" s="348" t="s">
        <v>581</v>
      </c>
      <c r="L331" s="385"/>
      <c r="M331" s="398"/>
      <c r="N331" s="152"/>
      <c r="O331" s="98"/>
      <c r="P331" s="75" t="s">
        <v>14</v>
      </c>
      <c r="Q331" s="75" t="s">
        <v>14</v>
      </c>
    </row>
    <row r="332" spans="2:17" ht="18.75">
      <c r="B332" s="66"/>
      <c r="C332" s="497" t="s">
        <v>171</v>
      </c>
      <c r="D332" s="361">
        <v>5</v>
      </c>
      <c r="E332" s="408" t="s">
        <v>118</v>
      </c>
      <c r="F332" s="409"/>
      <c r="G332" s="412" t="s">
        <v>124</v>
      </c>
      <c r="H332" s="348" t="s">
        <v>21</v>
      </c>
      <c r="I332" s="348" t="s">
        <v>226</v>
      </c>
      <c r="J332" s="415"/>
      <c r="K332" s="348">
        <v>2</v>
      </c>
      <c r="L332" s="385"/>
      <c r="M332" s="398"/>
      <c r="N332" s="152"/>
      <c r="O332" s="98"/>
      <c r="P332" s="75">
        <v>50</v>
      </c>
      <c r="Q332" s="75" t="s">
        <v>14</v>
      </c>
    </row>
    <row r="333" spans="2:17" ht="18.75">
      <c r="B333" s="66"/>
      <c r="C333" s="497"/>
      <c r="D333" s="361" t="s">
        <v>64</v>
      </c>
      <c r="E333" s="443"/>
      <c r="F333" s="444"/>
      <c r="G333" s="422"/>
      <c r="H333" s="348" t="s">
        <v>54</v>
      </c>
      <c r="I333" s="348" t="s">
        <v>584</v>
      </c>
      <c r="J333" s="416"/>
      <c r="K333" s="348">
        <v>1</v>
      </c>
      <c r="L333" s="384"/>
      <c r="M333" s="399"/>
      <c r="N333" s="152"/>
      <c r="O333" s="98"/>
      <c r="P333" s="75" t="s">
        <v>14</v>
      </c>
      <c r="Q333" s="75" t="s">
        <v>14</v>
      </c>
    </row>
    <row r="334" spans="2:17" ht="21.95" customHeight="1">
      <c r="B334" s="19"/>
      <c r="C334" s="313" t="s">
        <v>45</v>
      </c>
      <c r="D334" s="406">
        <v>3</v>
      </c>
      <c r="E334" s="408" t="s">
        <v>130</v>
      </c>
      <c r="F334" s="409"/>
      <c r="G334" s="412" t="s">
        <v>148</v>
      </c>
      <c r="H334" s="348" t="s">
        <v>55</v>
      </c>
      <c r="I334" s="348" t="s">
        <v>319</v>
      </c>
      <c r="J334" s="414" t="s">
        <v>160</v>
      </c>
      <c r="K334" s="348" t="s">
        <v>320</v>
      </c>
      <c r="L334" s="383" t="str">
        <f>VLOOKUP(P334,'1'!$A$2:$B$68,2)</f>
        <v>Suryanti Galuh P, S.Pd, M.Hum</v>
      </c>
      <c r="M334" s="397" t="e">
        <f>VLOOKUP(Q334,'1'!$A$2:$B$68,2)</f>
        <v>#N/A</v>
      </c>
      <c r="N334" s="152"/>
      <c r="O334" s="98"/>
      <c r="P334" s="75">
        <v>46</v>
      </c>
      <c r="Q334" s="75" t="s">
        <v>14</v>
      </c>
    </row>
    <row r="335" spans="2:17" ht="21.95" customHeight="1">
      <c r="B335" s="19"/>
      <c r="C335" s="313" t="s">
        <v>168</v>
      </c>
      <c r="D335" s="428"/>
      <c r="E335" s="443"/>
      <c r="F335" s="444"/>
      <c r="G335" s="422"/>
      <c r="H335" s="348" t="s">
        <v>24</v>
      </c>
      <c r="I335" s="348" t="s">
        <v>294</v>
      </c>
      <c r="J335" s="416"/>
      <c r="K335" s="348">
        <v>2</v>
      </c>
      <c r="L335" s="384"/>
      <c r="M335" s="399"/>
      <c r="N335" s="152"/>
      <c r="O335" s="98"/>
      <c r="P335" s="75" t="s">
        <v>14</v>
      </c>
      <c r="Q335" s="75" t="s">
        <v>14</v>
      </c>
    </row>
    <row r="336" spans="2:17" ht="20.100000000000001" customHeight="1">
      <c r="B336" s="14"/>
      <c r="C336" s="314" t="s">
        <v>266</v>
      </c>
      <c r="D336" s="412">
        <v>3</v>
      </c>
      <c r="E336" s="496" t="s">
        <v>268</v>
      </c>
      <c r="F336" s="496"/>
      <c r="G336" s="412" t="s">
        <v>148</v>
      </c>
      <c r="H336" s="348" t="s">
        <v>54</v>
      </c>
      <c r="I336" s="348" t="s">
        <v>370</v>
      </c>
      <c r="J336" s="414" t="s">
        <v>156</v>
      </c>
      <c r="K336" s="348">
        <v>23</v>
      </c>
      <c r="L336" s="391" t="str">
        <f>VLOOKUP(P336,'1'!$A$2:$B$68,2)</f>
        <v>Setiyowati, S.Kom, M.Kom</v>
      </c>
      <c r="M336" s="397" t="e">
        <f>VLOOKUP(Q336,'1'!$A$2:$B$68,2)</f>
        <v>#N/A</v>
      </c>
      <c r="N336" s="152"/>
      <c r="O336" s="98"/>
      <c r="P336" s="75">
        <v>38</v>
      </c>
      <c r="Q336" s="75" t="s">
        <v>14</v>
      </c>
    </row>
    <row r="337" spans="1:34" ht="20.100000000000001" customHeight="1">
      <c r="B337" s="14"/>
      <c r="C337" s="147"/>
      <c r="D337" s="422"/>
      <c r="E337" s="496"/>
      <c r="F337" s="496"/>
      <c r="G337" s="422"/>
      <c r="H337" s="348" t="s">
        <v>53</v>
      </c>
      <c r="I337" s="348" t="s">
        <v>427</v>
      </c>
      <c r="J337" s="416"/>
      <c r="K337" s="348" t="s">
        <v>426</v>
      </c>
      <c r="L337" s="393"/>
      <c r="M337" s="399"/>
      <c r="N337" s="152"/>
      <c r="O337" s="98"/>
      <c r="P337" s="75" t="s">
        <v>14</v>
      </c>
      <c r="Q337" s="75" t="s">
        <v>14</v>
      </c>
    </row>
    <row r="338" spans="1:34" s="24" customFormat="1" ht="18.75">
      <c r="A338" s="92"/>
      <c r="B338" s="66"/>
      <c r="C338" s="147"/>
      <c r="D338" s="361">
        <v>5</v>
      </c>
      <c r="E338" s="401" t="s">
        <v>134</v>
      </c>
      <c r="F338" s="402"/>
      <c r="G338" s="350" t="s">
        <v>148</v>
      </c>
      <c r="H338" s="348" t="s">
        <v>54</v>
      </c>
      <c r="I338" s="348" t="s">
        <v>485</v>
      </c>
      <c r="J338" s="348" t="s">
        <v>157</v>
      </c>
      <c r="K338" s="348" t="s">
        <v>486</v>
      </c>
      <c r="L338" s="183" t="str">
        <f>VLOOKUP(P338,'1'!$A$2:$B$68,2)</f>
        <v>Sri Siswanti, M.Kom</v>
      </c>
      <c r="M338" s="378" t="e">
        <f>VLOOKUP(Q338,'1'!$A$2:$B$68,2)</f>
        <v>#N/A</v>
      </c>
      <c r="N338" s="285"/>
      <c r="O338" s="144"/>
      <c r="P338" s="92">
        <v>42</v>
      </c>
      <c r="Q338" s="92" t="s">
        <v>14</v>
      </c>
      <c r="R338" s="92"/>
    </row>
    <row r="339" spans="1:34" ht="21.95" customHeight="1">
      <c r="B339" s="19"/>
      <c r="C339" s="147"/>
      <c r="D339" s="406">
        <v>1</v>
      </c>
      <c r="E339" s="487" t="s">
        <v>342</v>
      </c>
      <c r="F339" s="488"/>
      <c r="G339" s="412" t="s">
        <v>148</v>
      </c>
      <c r="H339" s="348" t="s">
        <v>55</v>
      </c>
      <c r="I339" s="348" t="s">
        <v>303</v>
      </c>
      <c r="J339" s="414" t="s">
        <v>158</v>
      </c>
      <c r="K339" s="348">
        <v>15</v>
      </c>
      <c r="L339" s="383" t="str">
        <f>VLOOKUP(P339,'1'!$A$2:$B$68,2)</f>
        <v>Wawan Laksito, S.Si, M.Kom</v>
      </c>
      <c r="M339" s="491" t="e">
        <f>VLOOKUP(Q339,'1'!$A$2:$B$68,2)</f>
        <v>#N/A</v>
      </c>
      <c r="N339" s="152"/>
      <c r="O339" s="98"/>
      <c r="P339" s="75">
        <v>52</v>
      </c>
      <c r="Q339" s="75" t="s">
        <v>14</v>
      </c>
    </row>
    <row r="340" spans="1:34" ht="21.95" customHeight="1">
      <c r="B340" s="19"/>
      <c r="C340" s="147"/>
      <c r="D340" s="407"/>
      <c r="E340" s="489"/>
      <c r="F340" s="490"/>
      <c r="G340" s="413"/>
      <c r="H340" s="348" t="s">
        <v>55</v>
      </c>
      <c r="I340" s="348" t="s">
        <v>343</v>
      </c>
      <c r="J340" s="415"/>
      <c r="K340" s="348" t="s">
        <v>143</v>
      </c>
      <c r="L340" s="385"/>
      <c r="M340" s="492"/>
      <c r="N340" s="152"/>
      <c r="O340" s="98"/>
      <c r="P340" s="75" t="s">
        <v>14</v>
      </c>
      <c r="Q340" s="75" t="s">
        <v>14</v>
      </c>
    </row>
    <row r="341" spans="1:34" ht="21.95" customHeight="1">
      <c r="B341" s="19"/>
      <c r="C341" s="16"/>
      <c r="D341" s="428"/>
      <c r="E341" s="494"/>
      <c r="F341" s="495"/>
      <c r="G341" s="422"/>
      <c r="H341" s="348" t="s">
        <v>186</v>
      </c>
      <c r="I341" s="348" t="s">
        <v>291</v>
      </c>
      <c r="J341" s="416"/>
      <c r="K341" s="348">
        <v>4</v>
      </c>
      <c r="L341" s="384"/>
      <c r="M341" s="493"/>
      <c r="N341" s="152"/>
      <c r="O341" s="98"/>
      <c r="P341" s="75" t="s">
        <v>14</v>
      </c>
      <c r="Q341" s="75" t="s">
        <v>14</v>
      </c>
    </row>
    <row r="342" spans="1:34" ht="21.95" customHeight="1">
      <c r="B342" s="19"/>
      <c r="C342" s="147"/>
      <c r="D342" s="361">
        <v>5</v>
      </c>
      <c r="E342" s="401" t="s">
        <v>191</v>
      </c>
      <c r="F342" s="402"/>
      <c r="G342" s="350" t="s">
        <v>162</v>
      </c>
      <c r="H342" s="348" t="s">
        <v>54</v>
      </c>
      <c r="I342" s="348" t="s">
        <v>476</v>
      </c>
      <c r="J342" s="348" t="s">
        <v>156</v>
      </c>
      <c r="K342" s="348" t="s">
        <v>475</v>
      </c>
      <c r="L342" s="145" t="str">
        <f>VLOOKUP(P342,'1'!$A$2:$B$68,2)</f>
        <v>Sri Harjanto, S.Kom, M.Kom</v>
      </c>
      <c r="M342" s="181" t="e">
        <f>VLOOKUP(Q342,'1'!$A$2:$B$68,2)</f>
        <v>#N/A</v>
      </c>
      <c r="N342" s="152"/>
      <c r="O342" s="98"/>
      <c r="P342" s="75">
        <v>41</v>
      </c>
      <c r="Q342" s="75" t="s">
        <v>14</v>
      </c>
    </row>
    <row r="343" spans="1:34" s="24" customFormat="1" ht="21.95" customHeight="1" thickBot="1">
      <c r="A343" s="92"/>
      <c r="B343" s="255"/>
      <c r="C343" s="231"/>
      <c r="D343" s="232"/>
      <c r="E343" s="233"/>
      <c r="F343" s="234"/>
      <c r="G343" s="232"/>
      <c r="H343" s="232"/>
      <c r="I343" s="232"/>
      <c r="J343" s="232"/>
      <c r="K343" s="465" t="s">
        <v>69</v>
      </c>
      <c r="L343" s="265"/>
      <c r="M343" s="201"/>
      <c r="N343" s="202"/>
      <c r="O343" s="144"/>
      <c r="P343" s="92"/>
      <c r="Q343" s="92"/>
      <c r="R343" s="92"/>
    </row>
    <row r="344" spans="1:34" s="24" customFormat="1" ht="21.95" customHeight="1" thickTop="1">
      <c r="A344" s="92"/>
      <c r="B344" s="256"/>
      <c r="C344" s="235"/>
      <c r="D344" s="236"/>
      <c r="E344" s="237"/>
      <c r="F344" s="238"/>
      <c r="G344" s="236"/>
      <c r="H344" s="236"/>
      <c r="I344" s="236"/>
      <c r="J344" s="254"/>
      <c r="K344" s="466"/>
      <c r="L344" s="266"/>
      <c r="M344" s="203"/>
      <c r="N344" s="204"/>
      <c r="O344" s="144"/>
      <c r="P344" s="92"/>
      <c r="Q344" s="92"/>
      <c r="R344" s="92"/>
    </row>
    <row r="345" spans="1:34" ht="21.95" customHeight="1">
      <c r="B345" s="229" t="s">
        <v>204</v>
      </c>
      <c r="C345" s="313" t="s">
        <v>69</v>
      </c>
      <c r="D345" s="406">
        <v>3</v>
      </c>
      <c r="E345" s="408" t="s">
        <v>130</v>
      </c>
      <c r="F345" s="409"/>
      <c r="G345" s="412" t="s">
        <v>123</v>
      </c>
      <c r="H345" s="348" t="s">
        <v>54</v>
      </c>
      <c r="I345" s="348" t="s">
        <v>590</v>
      </c>
      <c r="J345" s="348" t="s">
        <v>157</v>
      </c>
      <c r="K345" s="348">
        <v>24</v>
      </c>
      <c r="L345" s="383" t="str">
        <f>VLOOKUP(P345,'1'!$A$2:$B$68,2)</f>
        <v>Agus Dimyati, S.S</v>
      </c>
      <c r="M345" s="333" t="e">
        <f>VLOOKUP(Q345,'1'!$A$2:$B$68,2)</f>
        <v>#N/A</v>
      </c>
      <c r="N345" s="152"/>
      <c r="O345" s="98"/>
      <c r="P345" s="75">
        <v>2</v>
      </c>
      <c r="Q345" s="75" t="s">
        <v>14</v>
      </c>
    </row>
    <row r="346" spans="1:34" ht="21.95" customHeight="1">
      <c r="B346" s="150"/>
      <c r="C346" s="313" t="s">
        <v>169</v>
      </c>
      <c r="D346" s="407"/>
      <c r="E346" s="410"/>
      <c r="F346" s="411"/>
      <c r="G346" s="413"/>
      <c r="H346" s="348" t="s">
        <v>54</v>
      </c>
      <c r="I346" s="348" t="s">
        <v>591</v>
      </c>
      <c r="J346" s="414" t="s">
        <v>156</v>
      </c>
      <c r="K346" s="348" t="s">
        <v>563</v>
      </c>
      <c r="L346" s="385"/>
      <c r="M346" s="397" t="e">
        <f>VLOOKUP(Q346,'1'!$A$2:$B$68,2)</f>
        <v>#N/A</v>
      </c>
      <c r="N346" s="152"/>
      <c r="O346" s="98"/>
      <c r="P346" s="75">
        <v>31</v>
      </c>
      <c r="Q346" s="75" t="s">
        <v>14</v>
      </c>
    </row>
    <row r="347" spans="1:34" ht="21.95" customHeight="1">
      <c r="B347" s="150"/>
      <c r="C347" s="314" t="s">
        <v>266</v>
      </c>
      <c r="D347" s="428"/>
      <c r="E347" s="443"/>
      <c r="F347" s="444"/>
      <c r="G347" s="422"/>
      <c r="H347" s="348" t="s">
        <v>53</v>
      </c>
      <c r="I347" s="348" t="s">
        <v>406</v>
      </c>
      <c r="J347" s="416"/>
      <c r="K347" s="304" t="s">
        <v>592</v>
      </c>
      <c r="L347" s="384"/>
      <c r="M347" s="399"/>
      <c r="N347" s="152"/>
      <c r="O347" s="98"/>
      <c r="P347" s="75" t="s">
        <v>14</v>
      </c>
      <c r="Q347" s="75" t="s">
        <v>14</v>
      </c>
    </row>
    <row r="348" spans="1:34" ht="21.95" customHeight="1">
      <c r="B348" s="150"/>
      <c r="C348" s="129"/>
      <c r="D348" s="406" t="s">
        <v>64</v>
      </c>
      <c r="E348" s="437" t="s">
        <v>122</v>
      </c>
      <c r="F348" s="438"/>
      <c r="G348" s="412" t="s">
        <v>149</v>
      </c>
      <c r="H348" s="348" t="s">
        <v>54</v>
      </c>
      <c r="I348" s="348" t="s">
        <v>378</v>
      </c>
      <c r="J348" s="332" t="s">
        <v>156</v>
      </c>
      <c r="K348" s="348" t="s">
        <v>144</v>
      </c>
      <c r="L348" s="383" t="str">
        <f>VLOOKUP(P348,'1'!$A$2:$B$68,2)</f>
        <v>Laseri, S.Kom</v>
      </c>
      <c r="M348" s="333" t="e">
        <f>VLOOKUP(Q348,'1'!$A$2:$B$68,2)</f>
        <v>#N/A</v>
      </c>
      <c r="N348" s="152"/>
      <c r="O348" s="98"/>
      <c r="P348" s="75">
        <v>31</v>
      </c>
      <c r="Q348" s="75" t="s">
        <v>14</v>
      </c>
    </row>
    <row r="349" spans="1:34" ht="21.95" customHeight="1">
      <c r="B349" s="150"/>
      <c r="C349" s="129"/>
      <c r="D349" s="407"/>
      <c r="E349" s="451"/>
      <c r="F349" s="452"/>
      <c r="G349" s="413"/>
      <c r="H349" s="348" t="s">
        <v>54</v>
      </c>
      <c r="I349" s="348" t="s">
        <v>382</v>
      </c>
      <c r="J349" s="348" t="s">
        <v>157</v>
      </c>
      <c r="K349" s="348" t="s">
        <v>383</v>
      </c>
      <c r="L349" s="385"/>
      <c r="M349" s="333" t="e">
        <f>VLOOKUP(Q349,'1'!$A$2:$B$68,2)</f>
        <v>#N/A</v>
      </c>
      <c r="N349" s="152"/>
      <c r="O349" s="98"/>
      <c r="P349" s="75">
        <v>2</v>
      </c>
      <c r="Q349" s="75" t="s">
        <v>14</v>
      </c>
    </row>
    <row r="350" spans="1:34" ht="21.95" customHeight="1">
      <c r="B350" s="150"/>
      <c r="C350" s="129"/>
      <c r="D350" s="407"/>
      <c r="E350" s="451"/>
      <c r="F350" s="452"/>
      <c r="G350" s="413"/>
      <c r="H350" s="348" t="s">
        <v>55</v>
      </c>
      <c r="I350" s="348" t="s">
        <v>561</v>
      </c>
      <c r="J350" s="332" t="s">
        <v>158</v>
      </c>
      <c r="K350" s="348" t="s">
        <v>562</v>
      </c>
      <c r="L350" s="385"/>
      <c r="M350" s="333" t="e">
        <f>VLOOKUP(Q350,'1'!$A$2:$B$68,2)</f>
        <v>#N/A</v>
      </c>
      <c r="N350" s="152"/>
      <c r="O350" s="98"/>
      <c r="P350" s="75" t="s">
        <v>14</v>
      </c>
      <c r="Q350" s="75" t="s">
        <v>14</v>
      </c>
    </row>
    <row r="351" spans="1:34" ht="21.95" customHeight="1">
      <c r="B351" s="150"/>
      <c r="C351" s="286"/>
      <c r="D351" s="428"/>
      <c r="E351" s="439"/>
      <c r="F351" s="440"/>
      <c r="G351" s="422"/>
      <c r="H351" s="348" t="s">
        <v>55</v>
      </c>
      <c r="I351" s="348" t="s">
        <v>523</v>
      </c>
      <c r="J351" s="332" t="s">
        <v>160</v>
      </c>
      <c r="K351" s="348" t="s">
        <v>563</v>
      </c>
      <c r="L351" s="384"/>
      <c r="M351" s="333" t="e">
        <f>VLOOKUP(Q351,'1'!$A$2:$B$68,2)</f>
        <v>#N/A</v>
      </c>
      <c r="N351" s="152"/>
      <c r="O351" s="98"/>
      <c r="P351" s="75">
        <v>34</v>
      </c>
      <c r="Q351" s="75" t="s">
        <v>14</v>
      </c>
    </row>
    <row r="352" spans="1:34" s="75" customFormat="1" ht="21.95" customHeight="1">
      <c r="B352" s="150"/>
      <c r="C352" s="286"/>
      <c r="D352" s="361">
        <v>5</v>
      </c>
      <c r="E352" s="484" t="s">
        <v>184</v>
      </c>
      <c r="F352" s="485"/>
      <c r="G352" s="340" t="s">
        <v>149</v>
      </c>
      <c r="H352" s="348" t="s">
        <v>24</v>
      </c>
      <c r="I352" s="348" t="s">
        <v>222</v>
      </c>
      <c r="J352" s="348" t="s">
        <v>159</v>
      </c>
      <c r="K352" s="348">
        <v>26</v>
      </c>
      <c r="L352" s="145" t="str">
        <f>VLOOKUP(P352,'1'!$A$2:$B$68,2)</f>
        <v>Muqorobin, S.Kom, M.Kom</v>
      </c>
      <c r="M352" s="333" t="e">
        <f>VLOOKUP(Q352,'1'!$A$2:$B$68,2)</f>
        <v>#N/A</v>
      </c>
      <c r="N352" s="152"/>
      <c r="O352" s="98"/>
      <c r="P352" s="75">
        <v>19</v>
      </c>
      <c r="Q352" s="75" t="s">
        <v>14</v>
      </c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2:34" s="75" customFormat="1" ht="21.95" customHeight="1">
      <c r="B353" s="150"/>
      <c r="C353" s="129"/>
      <c r="D353" s="406">
        <v>3</v>
      </c>
      <c r="E353" s="408" t="s">
        <v>111</v>
      </c>
      <c r="F353" s="409"/>
      <c r="G353" s="412" t="s">
        <v>136</v>
      </c>
      <c r="H353" s="348" t="s">
        <v>55</v>
      </c>
      <c r="I353" s="348" t="s">
        <v>556</v>
      </c>
      <c r="J353" s="331" t="s">
        <v>160</v>
      </c>
      <c r="K353" s="348" t="s">
        <v>557</v>
      </c>
      <c r="L353" s="383" t="str">
        <f>VLOOKUP(P353,'1'!$A$2:$B$68,2)</f>
        <v>Elistya Rimawati, S.Si, M.Si</v>
      </c>
      <c r="M353" s="333" t="e">
        <f>VLOOKUP(Q353,'1'!$A$2:$B$68,2)</f>
        <v>#N/A</v>
      </c>
      <c r="N353" s="152"/>
      <c r="O353" s="98"/>
      <c r="P353" s="75">
        <v>22</v>
      </c>
      <c r="Q353" s="75" t="s">
        <v>14</v>
      </c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2:34" s="75" customFormat="1" ht="21.95" customHeight="1">
      <c r="B354" s="150"/>
      <c r="C354" s="129"/>
      <c r="D354" s="407"/>
      <c r="E354" s="410"/>
      <c r="F354" s="411"/>
      <c r="G354" s="413"/>
      <c r="H354" s="348" t="s">
        <v>55</v>
      </c>
      <c r="I354" s="348" t="s">
        <v>558</v>
      </c>
      <c r="J354" s="348" t="s">
        <v>159</v>
      </c>
      <c r="K354" s="348" t="s">
        <v>559</v>
      </c>
      <c r="L354" s="385"/>
      <c r="M354" s="333" t="e">
        <f>VLOOKUP(Q354,'1'!$A$2:$B$68,2)</f>
        <v>#N/A</v>
      </c>
      <c r="N354" s="152"/>
      <c r="O354" s="98"/>
      <c r="P354" s="75">
        <v>51</v>
      </c>
      <c r="Q354" s="75" t="s">
        <v>14</v>
      </c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2:34" s="75" customFormat="1" ht="21.95" customHeight="1">
      <c r="B355" s="150"/>
      <c r="C355" s="129"/>
      <c r="D355" s="407"/>
      <c r="E355" s="410"/>
      <c r="F355" s="411"/>
      <c r="G355" s="422"/>
      <c r="H355" s="348" t="s">
        <v>55</v>
      </c>
      <c r="I355" s="348" t="s">
        <v>560</v>
      </c>
      <c r="J355" s="348" t="s">
        <v>161</v>
      </c>
      <c r="K355" s="348" t="s">
        <v>311</v>
      </c>
      <c r="L355" s="384"/>
      <c r="M355" s="333" t="e">
        <f>VLOOKUP(Q355,'1'!$A$2:$B$68,2)</f>
        <v>#N/A</v>
      </c>
      <c r="N355" s="152"/>
      <c r="O355" s="98"/>
      <c r="P355" s="75">
        <v>15</v>
      </c>
      <c r="Q355" s="75" t="s">
        <v>14</v>
      </c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2:34" s="75" customFormat="1" ht="21.95" customHeight="1">
      <c r="B356" s="228"/>
      <c r="C356" s="128"/>
      <c r="D356" s="406">
        <v>1</v>
      </c>
      <c r="E356" s="408" t="s">
        <v>103</v>
      </c>
      <c r="F356" s="409"/>
      <c r="G356" s="412" t="s">
        <v>136</v>
      </c>
      <c r="H356" s="348" t="s">
        <v>24</v>
      </c>
      <c r="I356" s="348" t="s">
        <v>292</v>
      </c>
      <c r="J356" s="414" t="s">
        <v>156</v>
      </c>
      <c r="K356" s="348">
        <v>13</v>
      </c>
      <c r="L356" s="383" t="str">
        <f>VLOOKUP(P356,'1'!$A$2:$B$68,2)</f>
        <v>Yuliyanto, S.Pd.I, M.Pd</v>
      </c>
      <c r="M356" s="397" t="e">
        <f>VLOOKUP(Q356,'1'!$A$2:$B$68,2)</f>
        <v>#N/A</v>
      </c>
      <c r="N356" s="152"/>
      <c r="O356" s="98"/>
      <c r="P356" s="75">
        <v>57</v>
      </c>
      <c r="Q356" s="75" t="s">
        <v>14</v>
      </c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2:34" s="75" customFormat="1" ht="21.95" customHeight="1">
      <c r="B357" s="150"/>
      <c r="C357" s="243"/>
      <c r="D357" s="407"/>
      <c r="E357" s="410"/>
      <c r="F357" s="411"/>
      <c r="G357" s="413"/>
      <c r="H357" s="348" t="s">
        <v>21</v>
      </c>
      <c r="I357" s="348" t="s">
        <v>422</v>
      </c>
      <c r="J357" s="415"/>
      <c r="K357" s="348">
        <v>0</v>
      </c>
      <c r="L357" s="385"/>
      <c r="M357" s="398"/>
      <c r="N357" s="152"/>
      <c r="O357" s="98"/>
      <c r="P357" s="75" t="s">
        <v>14</v>
      </c>
      <c r="Q357" s="75" t="s">
        <v>14</v>
      </c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2:34" s="75" customFormat="1" ht="21.95" customHeight="1">
      <c r="B358" s="150"/>
      <c r="C358" s="243"/>
      <c r="D358" s="428"/>
      <c r="E358" s="443"/>
      <c r="F358" s="444"/>
      <c r="G358" s="422"/>
      <c r="H358" s="348" t="s">
        <v>20</v>
      </c>
      <c r="I358" s="348" t="s">
        <v>349</v>
      </c>
      <c r="J358" s="416"/>
      <c r="K358" s="348">
        <v>9</v>
      </c>
      <c r="L358" s="384"/>
      <c r="M358" s="399"/>
      <c r="N358" s="152"/>
      <c r="O358" s="98"/>
      <c r="P358" s="75" t="s">
        <v>14</v>
      </c>
      <c r="Q358" s="75" t="s">
        <v>14</v>
      </c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2:34" s="75" customFormat="1" ht="21.95" customHeight="1">
      <c r="B359" s="150"/>
      <c r="C359" s="243"/>
      <c r="D359" s="362">
        <v>1</v>
      </c>
      <c r="E359" s="408" t="s">
        <v>103</v>
      </c>
      <c r="F359" s="409"/>
      <c r="G359" s="340" t="s">
        <v>136</v>
      </c>
      <c r="H359" s="348" t="s">
        <v>54</v>
      </c>
      <c r="I359" s="348" t="s">
        <v>593</v>
      </c>
      <c r="J359" s="348" t="s">
        <v>157</v>
      </c>
      <c r="K359" s="348" t="s">
        <v>518</v>
      </c>
      <c r="L359" s="145" t="str">
        <f>VLOOKUP(P359,'1'!$A$2:$B$68,2)</f>
        <v>Yekti Handayani,  S.Pdi</v>
      </c>
      <c r="M359" s="345" t="e">
        <f>VLOOKUP(Q359,'1'!$A$2:$B$68,2)</f>
        <v>#N/A</v>
      </c>
      <c r="N359" s="152"/>
      <c r="O359" s="98"/>
      <c r="P359" s="75">
        <v>53</v>
      </c>
      <c r="Q359" s="75" t="s">
        <v>14</v>
      </c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2:34" s="75" customFormat="1" ht="21.95" customHeight="1">
      <c r="B360" s="150"/>
      <c r="C360" s="286"/>
      <c r="D360" s="406">
        <v>5</v>
      </c>
      <c r="E360" s="487" t="s">
        <v>387</v>
      </c>
      <c r="F360" s="488"/>
      <c r="G360" s="412" t="s">
        <v>163</v>
      </c>
      <c r="H360" s="348" t="s">
        <v>174</v>
      </c>
      <c r="I360" s="348" t="s">
        <v>504</v>
      </c>
      <c r="J360" s="348" t="s">
        <v>160</v>
      </c>
      <c r="K360" s="348" t="s">
        <v>503</v>
      </c>
      <c r="L360" s="383" t="str">
        <f>VLOOKUP(P360,'1'!$A$2:$B$68,2)</f>
        <v>Hendro Wijayanto, S.Kom, M.Kom</v>
      </c>
      <c r="M360" s="333" t="e">
        <f>VLOOKUP(Q360,'1'!$A$2:$B$68,2)</f>
        <v>#N/A</v>
      </c>
      <c r="N360" s="152"/>
      <c r="O360" s="98"/>
      <c r="P360" s="75">
        <v>25</v>
      </c>
      <c r="Q360" s="75" t="s">
        <v>14</v>
      </c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2:34" s="75" customFormat="1" ht="21.95" customHeight="1">
      <c r="B361" s="150"/>
      <c r="C361" s="286"/>
      <c r="D361" s="407"/>
      <c r="E361" s="489"/>
      <c r="F361" s="490"/>
      <c r="G361" s="413"/>
      <c r="H361" s="348" t="s">
        <v>55</v>
      </c>
      <c r="I361" s="348" t="s">
        <v>523</v>
      </c>
      <c r="J361" s="348" t="s">
        <v>159</v>
      </c>
      <c r="K361" s="348" t="s">
        <v>524</v>
      </c>
      <c r="L361" s="385"/>
      <c r="M361" s="333" t="e">
        <f>VLOOKUP(Q361,'1'!$A$2:$B$68,2)</f>
        <v>#N/A</v>
      </c>
      <c r="N361" s="152"/>
      <c r="O361" s="98"/>
      <c r="P361" s="75">
        <v>51</v>
      </c>
      <c r="Q361" s="75" t="s">
        <v>14</v>
      </c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2:34" s="75" customFormat="1" ht="21.95" customHeight="1">
      <c r="B362" s="150"/>
      <c r="C362" s="286"/>
      <c r="D362" s="407"/>
      <c r="E362" s="489"/>
      <c r="F362" s="490"/>
      <c r="G362" s="422"/>
      <c r="H362" s="348" t="s">
        <v>245</v>
      </c>
      <c r="I362" s="348" t="s">
        <v>525</v>
      </c>
      <c r="J362" s="348" t="s">
        <v>161</v>
      </c>
      <c r="K362" s="348" t="s">
        <v>526</v>
      </c>
      <c r="L362" s="384"/>
      <c r="M362" s="333" t="e">
        <f>VLOOKUP(Q362,'1'!$A$2:$B$68,2)</f>
        <v>#N/A</v>
      </c>
      <c r="N362" s="152"/>
      <c r="O362" s="98"/>
      <c r="P362" s="75">
        <v>15</v>
      </c>
      <c r="Q362" s="75" t="s">
        <v>14</v>
      </c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2:34" s="75" customFormat="1" ht="21.95" customHeight="1">
      <c r="B363" s="14"/>
      <c r="C363" s="16"/>
      <c r="D363" s="211"/>
      <c r="E363" s="211"/>
      <c r="F363" s="211"/>
      <c r="G363" s="211"/>
      <c r="L363" s="211"/>
      <c r="M363" s="211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2:34" s="75" customFormat="1" ht="21.95" customHeight="1">
      <c r="B364" s="14"/>
      <c r="C364" s="16"/>
      <c r="D364" s="417" t="s">
        <v>36</v>
      </c>
      <c r="E364" s="418"/>
      <c r="F364" s="418"/>
      <c r="G364" s="418"/>
      <c r="H364" s="418"/>
      <c r="I364" s="418"/>
      <c r="J364" s="418"/>
      <c r="K364" s="418"/>
      <c r="L364" s="418"/>
      <c r="M364" s="419"/>
      <c r="N364" s="151"/>
      <c r="O364" s="98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2:34" s="75" customFormat="1" ht="21.95" customHeight="1">
      <c r="B365" s="19"/>
      <c r="C365" s="313" t="s">
        <v>69</v>
      </c>
      <c r="D365" s="363">
        <v>3</v>
      </c>
      <c r="E365" s="346" t="s">
        <v>130</v>
      </c>
      <c r="F365" s="347"/>
      <c r="G365" s="412" t="s">
        <v>124</v>
      </c>
      <c r="H365" s="332" t="s">
        <v>54</v>
      </c>
      <c r="I365" s="332" t="s">
        <v>418</v>
      </c>
      <c r="J365" s="415" t="s">
        <v>158</v>
      </c>
      <c r="K365" s="332" t="s">
        <v>419</v>
      </c>
      <c r="L365" s="385" t="str">
        <f>VLOOKUP(P365,'1'!$A$2:$B$68,2)</f>
        <v>Agus Dimyati, S.S</v>
      </c>
      <c r="M365" s="398" t="e">
        <f>VLOOKUP(Q365,'1'!$A$2:$B$68,2)</f>
        <v>#N/A</v>
      </c>
      <c r="N365" s="152"/>
      <c r="O365" s="98"/>
      <c r="P365" s="75">
        <v>2</v>
      </c>
      <c r="Q365" s="75" t="s">
        <v>14</v>
      </c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2:34" s="75" customFormat="1" ht="21.95" customHeight="1">
      <c r="B366" s="19"/>
      <c r="C366" s="313" t="s">
        <v>169</v>
      </c>
      <c r="D366" s="362">
        <v>3</v>
      </c>
      <c r="E366" s="408" t="s">
        <v>130</v>
      </c>
      <c r="F366" s="409"/>
      <c r="G366" s="422"/>
      <c r="H366" s="348" t="s">
        <v>53</v>
      </c>
      <c r="I366" s="348" t="s">
        <v>427</v>
      </c>
      <c r="J366" s="416"/>
      <c r="K366" s="348" t="s">
        <v>426</v>
      </c>
      <c r="L366" s="384"/>
      <c r="M366" s="399"/>
      <c r="N366" s="152"/>
      <c r="O366" s="98"/>
      <c r="P366" s="75">
        <v>2</v>
      </c>
      <c r="Q366" s="75" t="s">
        <v>14</v>
      </c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2:34" s="75" customFormat="1" ht="21.95" customHeight="1">
      <c r="B367" s="6"/>
      <c r="C367" s="314" t="s">
        <v>266</v>
      </c>
      <c r="D367" s="406">
        <v>3</v>
      </c>
      <c r="E367" s="408" t="s">
        <v>111</v>
      </c>
      <c r="F367" s="409"/>
      <c r="G367" s="412" t="s">
        <v>124</v>
      </c>
      <c r="H367" s="348" t="s">
        <v>55</v>
      </c>
      <c r="I367" s="348" t="s">
        <v>331</v>
      </c>
      <c r="J367" s="414" t="s">
        <v>157</v>
      </c>
      <c r="K367" s="348" t="s">
        <v>332</v>
      </c>
      <c r="L367" s="383" t="str">
        <f>VLOOKUP(P367,'1'!$A$2:$B$68,2)</f>
        <v>Elistya Rimawati, S.Si, M.Si</v>
      </c>
      <c r="M367" s="397" t="e">
        <f>VLOOKUP(Q367,'1'!$A$2:$B$68,2)</f>
        <v>#N/A</v>
      </c>
      <c r="N367" s="152"/>
      <c r="O367" s="98"/>
      <c r="P367" s="75">
        <v>22</v>
      </c>
      <c r="Q367" s="75" t="s">
        <v>14</v>
      </c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2:34" s="75" customFormat="1" ht="21.95" customHeight="1">
      <c r="B368" s="6"/>
      <c r="C368" s="147"/>
      <c r="D368" s="407"/>
      <c r="E368" s="410"/>
      <c r="F368" s="411"/>
      <c r="G368" s="413"/>
      <c r="H368" s="348" t="s">
        <v>54</v>
      </c>
      <c r="I368" s="348" t="s">
        <v>195</v>
      </c>
      <c r="J368" s="416"/>
      <c r="K368" s="348">
        <v>1</v>
      </c>
      <c r="L368" s="384"/>
      <c r="M368" s="399"/>
      <c r="N368" s="152"/>
      <c r="O368" s="98"/>
      <c r="P368" s="75" t="s">
        <v>14</v>
      </c>
      <c r="Q368" s="75" t="s">
        <v>14</v>
      </c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2:34" s="75" customFormat="1" ht="21.95" customHeight="1">
      <c r="B369" s="6"/>
      <c r="C369" s="486" t="s">
        <v>102</v>
      </c>
      <c r="D369" s="406">
        <v>1</v>
      </c>
      <c r="E369" s="408" t="s">
        <v>75</v>
      </c>
      <c r="F369" s="409"/>
      <c r="G369" s="412" t="s">
        <v>124</v>
      </c>
      <c r="H369" s="348" t="s">
        <v>258</v>
      </c>
      <c r="I369" s="348" t="s">
        <v>610</v>
      </c>
      <c r="J369" s="414" t="s">
        <v>615</v>
      </c>
      <c r="K369" s="348" t="s">
        <v>151</v>
      </c>
      <c r="L369" s="383" t="str">
        <f>VLOOKUP(P369,'1'!$A$2:$B$68,2)</f>
        <v>Drs. Suko Waspodho</v>
      </c>
      <c r="M369" s="397" t="e">
        <f>VLOOKUP(Q369,'1'!$A$2:$B$68,2)</f>
        <v>#N/A</v>
      </c>
      <c r="N369" s="152"/>
      <c r="O369" s="98"/>
      <c r="P369" s="75">
        <v>21</v>
      </c>
      <c r="Q369" s="75" t="s">
        <v>14</v>
      </c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2:34" s="75" customFormat="1" ht="21.95" customHeight="1">
      <c r="B370" s="6"/>
      <c r="C370" s="486"/>
      <c r="D370" s="428"/>
      <c r="E370" s="443"/>
      <c r="F370" s="444"/>
      <c r="G370" s="422"/>
      <c r="H370" s="348" t="s">
        <v>53</v>
      </c>
      <c r="I370" s="348" t="s">
        <v>611</v>
      </c>
      <c r="J370" s="416"/>
      <c r="K370" s="348" t="s">
        <v>296</v>
      </c>
      <c r="L370" s="384"/>
      <c r="M370" s="399"/>
      <c r="N370" s="152"/>
      <c r="O370" s="98"/>
      <c r="P370" s="75" t="s">
        <v>14</v>
      </c>
      <c r="Q370" s="75" t="s">
        <v>14</v>
      </c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2:34" s="75" customFormat="1" ht="21.95" customHeight="1">
      <c r="B371" s="6"/>
      <c r="C371" s="147"/>
      <c r="D371" s="362">
        <v>1</v>
      </c>
      <c r="E371" s="484" t="s">
        <v>103</v>
      </c>
      <c r="F371" s="485"/>
      <c r="G371" s="339" t="s">
        <v>124</v>
      </c>
      <c r="H371" s="348" t="s">
        <v>54</v>
      </c>
      <c r="I371" s="348" t="s">
        <v>368</v>
      </c>
      <c r="J371" s="414" t="s">
        <v>156</v>
      </c>
      <c r="K371" s="332">
        <v>5</v>
      </c>
      <c r="L371" s="145" t="str">
        <f>VLOOKUP(P371,'1'!$A$2:$B$68,2)</f>
        <v>Yekti Handayani,  S.Pdi</v>
      </c>
      <c r="M371" s="333" t="e">
        <f>VLOOKUP(Q371,'1'!$A$2:$B$68,2)</f>
        <v>#N/A</v>
      </c>
      <c r="N371" s="152"/>
      <c r="O371" s="98"/>
      <c r="P371" s="75">
        <v>53</v>
      </c>
      <c r="Q371" s="75" t="s">
        <v>14</v>
      </c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2:34" s="75" customFormat="1" ht="21.95" customHeight="1">
      <c r="B372" s="6"/>
      <c r="C372" s="147"/>
      <c r="D372" s="406">
        <v>1</v>
      </c>
      <c r="E372" s="408" t="s">
        <v>103</v>
      </c>
      <c r="F372" s="409"/>
      <c r="G372" s="412" t="s">
        <v>124</v>
      </c>
      <c r="H372" s="348" t="s">
        <v>53</v>
      </c>
      <c r="I372" s="348" t="s">
        <v>425</v>
      </c>
      <c r="J372" s="415"/>
      <c r="K372" s="332" t="s">
        <v>424</v>
      </c>
      <c r="L372" s="383" t="str">
        <f>VLOOKUP(P372,'1'!$A$2:$B$68,2)</f>
        <v>Yuliyanto, S.Pd.I, M.Pd</v>
      </c>
      <c r="M372" s="397" t="e">
        <f>VLOOKUP(Q372,'1'!$A$2:$B$68,2)</f>
        <v>#N/A</v>
      </c>
      <c r="N372" s="152"/>
      <c r="O372" s="98"/>
      <c r="P372" s="75">
        <v>57</v>
      </c>
      <c r="Q372" s="75" t="s">
        <v>14</v>
      </c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2:34" s="75" customFormat="1" ht="21.95" customHeight="1">
      <c r="B373" s="6"/>
      <c r="C373" s="147"/>
      <c r="D373" s="428"/>
      <c r="E373" s="443"/>
      <c r="F373" s="444"/>
      <c r="G373" s="422"/>
      <c r="H373" s="348" t="s">
        <v>24</v>
      </c>
      <c r="I373" s="348" t="s">
        <v>291</v>
      </c>
      <c r="J373" s="416"/>
      <c r="K373" s="348">
        <v>4</v>
      </c>
      <c r="L373" s="384"/>
      <c r="M373" s="399"/>
      <c r="N373" s="152"/>
      <c r="O373" s="98"/>
      <c r="P373" s="75" t="s">
        <v>14</v>
      </c>
      <c r="Q373" s="75" t="s">
        <v>14</v>
      </c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2:34" s="75" customFormat="1" ht="21.95" customHeight="1">
      <c r="B374" s="6"/>
      <c r="C374" s="129"/>
      <c r="D374" s="406" t="s">
        <v>64</v>
      </c>
      <c r="E374" s="437" t="s">
        <v>122</v>
      </c>
      <c r="F374" s="438"/>
      <c r="G374" s="412" t="s">
        <v>148</v>
      </c>
      <c r="H374" s="348" t="s">
        <v>54</v>
      </c>
      <c r="I374" s="348" t="s">
        <v>477</v>
      </c>
      <c r="J374" s="414" t="s">
        <v>157</v>
      </c>
      <c r="K374" s="348" t="s">
        <v>478</v>
      </c>
      <c r="L374" s="383" t="str">
        <f>VLOOKUP(P374,'1'!$A$2:$B$68,2)</f>
        <v>Laseri, S.Kom</v>
      </c>
      <c r="M374" s="397" t="e">
        <f>VLOOKUP(Q374,'1'!$A$2:$B$68,2)</f>
        <v>#N/A</v>
      </c>
      <c r="N374" s="152"/>
      <c r="O374" s="98"/>
      <c r="P374" s="75">
        <v>31</v>
      </c>
      <c r="Q374" s="75" t="s">
        <v>14</v>
      </c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2:34" s="75" customFormat="1" ht="21.95" customHeight="1">
      <c r="B375" s="6"/>
      <c r="C375" s="147"/>
      <c r="D375" s="407"/>
      <c r="E375" s="451"/>
      <c r="F375" s="452"/>
      <c r="G375" s="422"/>
      <c r="H375" s="348" t="s">
        <v>55</v>
      </c>
      <c r="I375" s="348" t="s">
        <v>565</v>
      </c>
      <c r="J375" s="416"/>
      <c r="K375" s="348" t="s">
        <v>564</v>
      </c>
      <c r="L375" s="384"/>
      <c r="M375" s="399"/>
      <c r="N375" s="152"/>
      <c r="O375" s="98"/>
      <c r="P375" s="75" t="s">
        <v>14</v>
      </c>
      <c r="Q375" s="75" t="s">
        <v>14</v>
      </c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2:34" s="75" customFormat="1" ht="21.95" customHeight="1">
      <c r="B376" s="5"/>
      <c r="C376" s="16"/>
      <c r="D376" s="361">
        <v>5</v>
      </c>
      <c r="E376" s="482" t="s">
        <v>184</v>
      </c>
      <c r="F376" s="483"/>
      <c r="G376" s="340" t="s">
        <v>148</v>
      </c>
      <c r="H376" s="348" t="s">
        <v>24</v>
      </c>
      <c r="I376" s="348" t="s">
        <v>223</v>
      </c>
      <c r="J376" s="348" t="s">
        <v>156</v>
      </c>
      <c r="K376" s="332">
        <v>11</v>
      </c>
      <c r="L376" s="145" t="str">
        <f>VLOOKUP(P376,'1'!$A$2:$B$68,2)</f>
        <v>Muqorobin, S.Kom, M.Kom</v>
      </c>
      <c r="M376" s="181" t="e">
        <f>VLOOKUP(Q376,'1'!$A$2:$B$68,2)</f>
        <v>#N/A</v>
      </c>
      <c r="N376" s="152"/>
      <c r="O376" s="98"/>
      <c r="P376" s="75">
        <v>19</v>
      </c>
      <c r="Q376" s="75" t="s">
        <v>14</v>
      </c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2:34" s="75" customFormat="1" ht="21.95" customHeight="1">
      <c r="B377" s="14"/>
      <c r="C377" s="16"/>
      <c r="D377" s="406">
        <v>5</v>
      </c>
      <c r="E377" s="408" t="s">
        <v>184</v>
      </c>
      <c r="F377" s="409"/>
      <c r="G377" s="412" t="s">
        <v>162</v>
      </c>
      <c r="H377" s="348" t="s">
        <v>55</v>
      </c>
      <c r="I377" s="348" t="s">
        <v>519</v>
      </c>
      <c r="J377" s="348" t="s">
        <v>157</v>
      </c>
      <c r="K377" s="348">
        <v>30</v>
      </c>
      <c r="L377" s="383" t="str">
        <f>VLOOKUP(P377,'1'!$A$2:$B$68,2)</f>
        <v>Hendro Wijayanto, S.Kom, M.Kom</v>
      </c>
      <c r="M377" s="333" t="e">
        <f>VLOOKUP(Q377,'1'!$A$2:$B$68,2)</f>
        <v>#N/A</v>
      </c>
      <c r="N377" s="152"/>
      <c r="O377" s="98"/>
      <c r="P377" s="75">
        <v>25</v>
      </c>
      <c r="Q377" s="75" t="s">
        <v>14</v>
      </c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2:34" s="75" customFormat="1" ht="21.95" customHeight="1">
      <c r="B378" s="14"/>
      <c r="C378" s="16"/>
      <c r="D378" s="407"/>
      <c r="E378" s="410"/>
      <c r="F378" s="411"/>
      <c r="G378" s="422"/>
      <c r="H378" s="348" t="s">
        <v>55</v>
      </c>
      <c r="I378" s="348" t="s">
        <v>328</v>
      </c>
      <c r="J378" s="348" t="s">
        <v>158</v>
      </c>
      <c r="K378" s="348" t="s">
        <v>528</v>
      </c>
      <c r="L378" s="384"/>
      <c r="M378" s="333" t="e">
        <f>VLOOKUP(Q378,'1'!$A$2:$B$68,2)</f>
        <v>#N/A</v>
      </c>
      <c r="N378" s="152"/>
      <c r="O378" s="98"/>
      <c r="P378" s="75">
        <v>32</v>
      </c>
      <c r="Q378" s="75" t="s">
        <v>14</v>
      </c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2:34" s="75" customFormat="1" ht="15.75" customHeight="1" thickBot="1">
      <c r="B379" s="69"/>
      <c r="C379" s="158"/>
      <c r="D379" s="114"/>
      <c r="E379" s="115"/>
      <c r="F379" s="115"/>
      <c r="G379" s="114"/>
      <c r="H379" s="116"/>
      <c r="I379" s="116"/>
      <c r="J379" s="116"/>
      <c r="K379" s="116"/>
      <c r="L379" s="263"/>
      <c r="M379" s="159"/>
      <c r="N379" s="152"/>
      <c r="O379" s="98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2:34" s="75" customFormat="1" ht="15.75" customHeight="1">
      <c r="B380" s="1"/>
      <c r="C380" s="111"/>
      <c r="D380" s="36"/>
      <c r="E380" s="37"/>
      <c r="F380" s="37"/>
      <c r="G380" s="36"/>
      <c r="H380" s="43"/>
      <c r="I380" s="43"/>
      <c r="J380" s="43"/>
      <c r="K380" s="43"/>
      <c r="L380" s="264"/>
      <c r="M380" s="58"/>
      <c r="N380" s="160"/>
      <c r="O380" s="98"/>
      <c r="P380" s="365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2:34" s="75" customFormat="1" ht="15.75" customHeight="1">
      <c r="B381" s="62" t="s">
        <v>241</v>
      </c>
      <c r="C381" s="111"/>
      <c r="D381" s="36"/>
      <c r="E381" s="37"/>
      <c r="F381" s="37"/>
      <c r="G381" s="36"/>
      <c r="H381" s="43"/>
      <c r="I381" s="43"/>
      <c r="J381" s="43"/>
      <c r="K381" s="43"/>
      <c r="L381" s="264"/>
      <c r="M381" s="58"/>
      <c r="N381" s="160"/>
      <c r="O381" s="98"/>
      <c r="P381" s="365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2:34" s="75" customFormat="1" ht="15.75" customHeight="1">
      <c r="B382" s="1"/>
      <c r="C382" s="111"/>
      <c r="D382" s="36"/>
      <c r="E382" s="37"/>
      <c r="F382" s="37"/>
      <c r="G382" s="36"/>
      <c r="H382" s="43"/>
      <c r="I382" s="43"/>
      <c r="J382" s="43"/>
      <c r="K382" s="43"/>
      <c r="L382" s="264"/>
      <c r="M382" s="58"/>
      <c r="N382" s="160"/>
      <c r="O382" s="98"/>
      <c r="P382" s="365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2:34" s="75" customFormat="1" ht="15.75" customHeight="1">
      <c r="B383" s="1"/>
      <c r="C383" s="111"/>
      <c r="D383" s="36"/>
      <c r="E383" s="37"/>
      <c r="F383" s="37"/>
      <c r="G383" s="36"/>
      <c r="H383" s="43"/>
      <c r="I383" s="43"/>
      <c r="J383" s="43"/>
      <c r="K383" s="43"/>
      <c r="L383" s="264"/>
      <c r="M383" s="58"/>
      <c r="N383" s="160"/>
      <c r="O383" s="98"/>
      <c r="P383" s="365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2:34" s="75" customFormat="1" ht="24.75" customHeight="1" thickBot="1">
      <c r="B384" s="18"/>
      <c r="C384" s="125" t="s">
        <v>61</v>
      </c>
      <c r="D384" s="2"/>
      <c r="E384" s="8"/>
      <c r="F384" s="1"/>
      <c r="G384" s="2"/>
      <c r="H384" s="2"/>
      <c r="I384" s="2"/>
      <c r="J384" s="2"/>
      <c r="K384" s="284" t="s">
        <v>42</v>
      </c>
      <c r="L384" s="197"/>
      <c r="M384" s="161"/>
      <c r="N384" s="160"/>
      <c r="O384" s="98"/>
      <c r="P384" s="365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2:34" s="75" customFormat="1" ht="15.75" customHeight="1">
      <c r="B385" s="48" t="s">
        <v>2</v>
      </c>
      <c r="C385" s="335" t="s">
        <v>3</v>
      </c>
      <c r="D385" s="429" t="s">
        <v>4</v>
      </c>
      <c r="E385" s="431" t="s">
        <v>15</v>
      </c>
      <c r="F385" s="432"/>
      <c r="G385" s="429" t="s">
        <v>16</v>
      </c>
      <c r="H385" s="429" t="s">
        <v>59</v>
      </c>
      <c r="I385" s="429" t="s">
        <v>23</v>
      </c>
      <c r="J385" s="429" t="s">
        <v>5</v>
      </c>
      <c r="K385" s="354" t="s">
        <v>6</v>
      </c>
      <c r="L385" s="54" t="s">
        <v>27</v>
      </c>
      <c r="M385" s="55" t="s">
        <v>28</v>
      </c>
      <c r="N385" s="151"/>
      <c r="O385" s="98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2:34" s="75" customFormat="1" ht="15.75" customHeight="1" thickBot="1">
      <c r="B386" s="49" t="s">
        <v>7</v>
      </c>
      <c r="C386" s="336" t="s">
        <v>8</v>
      </c>
      <c r="D386" s="430"/>
      <c r="E386" s="433"/>
      <c r="F386" s="434"/>
      <c r="G386" s="430"/>
      <c r="H386" s="430"/>
      <c r="I386" s="430"/>
      <c r="J386" s="430"/>
      <c r="K386" s="355" t="s">
        <v>9</v>
      </c>
      <c r="L386" s="252"/>
      <c r="M386" s="56"/>
      <c r="N386" s="151"/>
      <c r="O386" s="98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2:34" s="75" customFormat="1" ht="15.75" customHeight="1" thickTop="1">
      <c r="B387" s="5"/>
      <c r="C387" s="371"/>
      <c r="D387" s="340"/>
      <c r="E387" s="110"/>
      <c r="F387" s="110"/>
      <c r="G387" s="340"/>
      <c r="H387" s="332"/>
      <c r="I387" s="332"/>
      <c r="J387" s="332"/>
      <c r="K387" s="332"/>
      <c r="L387" s="146"/>
      <c r="M387" s="51"/>
      <c r="N387" s="151"/>
      <c r="O387" s="98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2:34" s="75" customFormat="1" ht="23.1" customHeight="1">
      <c r="B388" s="229" t="s">
        <v>205</v>
      </c>
      <c r="C388" s="313" t="s">
        <v>42</v>
      </c>
      <c r="D388" s="423">
        <v>1</v>
      </c>
      <c r="E388" s="477" t="s">
        <v>108</v>
      </c>
      <c r="F388" s="477"/>
      <c r="G388" s="412" t="s">
        <v>149</v>
      </c>
      <c r="H388" s="348" t="s">
        <v>55</v>
      </c>
      <c r="I388" s="348" t="s">
        <v>292</v>
      </c>
      <c r="J388" s="348" t="s">
        <v>156</v>
      </c>
      <c r="K388" s="348">
        <v>27</v>
      </c>
      <c r="L388" s="383" t="str">
        <f>VLOOKUP(P388,'1'!$A$2:$B$68,2)</f>
        <v>Mawar Hardiyanti, S.Kom</v>
      </c>
      <c r="M388" s="333" t="e">
        <f>VLOOKUP(Q388,'1'!$A$2:$B$68,2)</f>
        <v>#N/A</v>
      </c>
      <c r="N388" s="152"/>
      <c r="O388" s="98"/>
      <c r="P388" s="75">
        <v>15</v>
      </c>
      <c r="Q388" s="75" t="s">
        <v>14</v>
      </c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2:34" s="75" customFormat="1" ht="23.1" customHeight="1">
      <c r="B389" s="229"/>
      <c r="C389" s="313" t="s">
        <v>582</v>
      </c>
      <c r="D389" s="423"/>
      <c r="E389" s="477"/>
      <c r="F389" s="477"/>
      <c r="G389" s="413"/>
      <c r="H389" s="348" t="s">
        <v>55</v>
      </c>
      <c r="I389" s="348" t="s">
        <v>304</v>
      </c>
      <c r="J389" s="348" t="s">
        <v>157</v>
      </c>
      <c r="K389" s="348">
        <v>26</v>
      </c>
      <c r="L389" s="385"/>
      <c r="M389" s="333" t="e">
        <f>VLOOKUP(Q389,'1'!$A$2:$B$68,2)</f>
        <v>#N/A</v>
      </c>
      <c r="N389" s="152"/>
      <c r="O389" s="98"/>
      <c r="P389" s="75">
        <v>13</v>
      </c>
      <c r="Q389" s="75" t="s">
        <v>14</v>
      </c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2:34" s="75" customFormat="1" ht="23.1" customHeight="1">
      <c r="B390" s="150"/>
      <c r="C390" s="314" t="s">
        <v>266</v>
      </c>
      <c r="D390" s="423"/>
      <c r="E390" s="477"/>
      <c r="F390" s="477"/>
      <c r="G390" s="413"/>
      <c r="H390" s="348" t="s">
        <v>55</v>
      </c>
      <c r="I390" s="348" t="s">
        <v>566</v>
      </c>
      <c r="J390" s="348" t="s">
        <v>158</v>
      </c>
      <c r="K390" s="348" t="s">
        <v>442</v>
      </c>
      <c r="L390" s="385"/>
      <c r="M390" s="181" t="e">
        <f>VLOOKUP(Q390,'1'!$A$2:$B$68,2)</f>
        <v>#N/A</v>
      </c>
      <c r="N390" s="152"/>
      <c r="O390" s="98"/>
      <c r="P390" s="75">
        <v>47</v>
      </c>
      <c r="Q390" s="75" t="s">
        <v>14</v>
      </c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2:34" s="75" customFormat="1" ht="23.1" customHeight="1">
      <c r="B391" s="150"/>
      <c r="C391" s="129"/>
      <c r="D391" s="423"/>
      <c r="E391" s="477"/>
      <c r="F391" s="477"/>
      <c r="G391" s="413"/>
      <c r="H391" s="348" t="s">
        <v>24</v>
      </c>
      <c r="I391" s="348" t="s">
        <v>292</v>
      </c>
      <c r="J391" s="332" t="s">
        <v>161</v>
      </c>
      <c r="K391" s="332">
        <v>13</v>
      </c>
      <c r="L391" s="384"/>
      <c r="M391" s="181" t="e">
        <f>VLOOKUP(Q391,'1'!$A$2:$B$68,2)</f>
        <v>#N/A</v>
      </c>
      <c r="N391" s="152"/>
      <c r="O391" s="98"/>
      <c r="P391" s="75">
        <v>19</v>
      </c>
      <c r="Q391" s="75" t="s">
        <v>14</v>
      </c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2:34" s="75" customFormat="1" ht="23.1" customHeight="1">
      <c r="B392" s="228"/>
      <c r="C392" s="243"/>
      <c r="D392" s="423">
        <v>1</v>
      </c>
      <c r="E392" s="477" t="s">
        <v>259</v>
      </c>
      <c r="F392" s="477"/>
      <c r="G392" s="427" t="s">
        <v>149</v>
      </c>
      <c r="H392" s="348" t="s">
        <v>54</v>
      </c>
      <c r="I392" s="348" t="s">
        <v>501</v>
      </c>
      <c r="J392" s="332" t="s">
        <v>159</v>
      </c>
      <c r="K392" s="332" t="s">
        <v>502</v>
      </c>
      <c r="L392" s="383" t="str">
        <f>VLOOKUP(P392,'1'!$A$2:$B$68,2)</f>
        <v>Trias Pungkur K. S.T</v>
      </c>
      <c r="M392" s="181" t="e">
        <f>VLOOKUP(Q392,'1'!$A$2:$B$68,2)</f>
        <v>#N/A</v>
      </c>
      <c r="N392" s="152"/>
      <c r="O392" s="98"/>
      <c r="P392" s="75">
        <v>51</v>
      </c>
      <c r="Q392" s="75" t="s">
        <v>14</v>
      </c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2:34" s="75" customFormat="1" ht="23.1" customHeight="1">
      <c r="B393" s="228"/>
      <c r="C393" s="243"/>
      <c r="D393" s="423"/>
      <c r="E393" s="477"/>
      <c r="F393" s="477"/>
      <c r="G393" s="427"/>
      <c r="H393" s="348" t="s">
        <v>20</v>
      </c>
      <c r="I393" s="348" t="s">
        <v>349</v>
      </c>
      <c r="J393" s="332" t="s">
        <v>160</v>
      </c>
      <c r="K393" s="332">
        <v>10</v>
      </c>
      <c r="L393" s="384"/>
      <c r="M393" s="181" t="e">
        <f>VLOOKUP(Q393,'1'!$A$2:$B$68,2)</f>
        <v>#N/A</v>
      </c>
      <c r="N393" s="152"/>
      <c r="O393" s="98"/>
      <c r="P393" s="75">
        <v>12</v>
      </c>
      <c r="Q393" s="75" t="s">
        <v>14</v>
      </c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2:34" s="75" customFormat="1" ht="21" customHeight="1">
      <c r="B394" s="66"/>
      <c r="C394" s="65"/>
      <c r="D394" s="406">
        <v>7</v>
      </c>
      <c r="E394" s="408" t="s">
        <v>507</v>
      </c>
      <c r="F394" s="409"/>
      <c r="G394" s="412" t="s">
        <v>150</v>
      </c>
      <c r="H394" s="348" t="s">
        <v>174</v>
      </c>
      <c r="I394" s="348" t="s">
        <v>506</v>
      </c>
      <c r="J394" s="348" t="s">
        <v>157</v>
      </c>
      <c r="K394" s="348" t="s">
        <v>505</v>
      </c>
      <c r="L394" s="383" t="str">
        <f>VLOOKUP(P394,'1'!$A$2:$B$68,2)</f>
        <v>Iwan Ady Prabowo, S.Kom, M.Kom</v>
      </c>
      <c r="M394" s="345" t="e">
        <f>VLOOKUP(Q394,'1'!$A$2:$B$68,2)</f>
        <v>#N/A</v>
      </c>
      <c r="N394" s="152"/>
      <c r="O394" s="98"/>
      <c r="P394" s="75">
        <v>27</v>
      </c>
      <c r="Q394" s="75" t="s">
        <v>14</v>
      </c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2:34" s="75" customFormat="1" ht="21" customHeight="1">
      <c r="B395" s="66"/>
      <c r="C395" s="65"/>
      <c r="D395" s="407"/>
      <c r="E395" s="410"/>
      <c r="F395" s="411"/>
      <c r="G395" s="413"/>
      <c r="H395" s="348" t="s">
        <v>55</v>
      </c>
      <c r="I395" s="348" t="s">
        <v>309</v>
      </c>
      <c r="J395" s="414" t="s">
        <v>156</v>
      </c>
      <c r="K395" s="348">
        <v>22</v>
      </c>
      <c r="L395" s="385"/>
      <c r="M395" s="397" t="e">
        <f>VLOOKUP(Q395,'1'!$A$2:$B$68,2)</f>
        <v>#N/A</v>
      </c>
      <c r="N395" s="152"/>
      <c r="O395" s="98"/>
      <c r="P395" s="75">
        <v>15</v>
      </c>
      <c r="Q395" s="75" t="s">
        <v>14</v>
      </c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2:34" s="75" customFormat="1" ht="21" customHeight="1">
      <c r="B396" s="66"/>
      <c r="C396" s="65"/>
      <c r="D396" s="407"/>
      <c r="E396" s="410"/>
      <c r="F396" s="411"/>
      <c r="G396" s="413"/>
      <c r="H396" s="348" t="s">
        <v>55</v>
      </c>
      <c r="I396" s="348" t="s">
        <v>366</v>
      </c>
      <c r="J396" s="416"/>
      <c r="K396" s="348" t="s">
        <v>367</v>
      </c>
      <c r="L396" s="384"/>
      <c r="M396" s="399"/>
      <c r="N396" s="152"/>
      <c r="O396" s="98"/>
      <c r="P396" s="75" t="s">
        <v>14</v>
      </c>
      <c r="Q396" s="75" t="s">
        <v>14</v>
      </c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2:34" s="75" customFormat="1" ht="21.95" customHeight="1">
      <c r="B397" s="150"/>
      <c r="C397" s="128"/>
      <c r="D397" s="406">
        <v>3</v>
      </c>
      <c r="E397" s="478" t="s">
        <v>133</v>
      </c>
      <c r="F397" s="463"/>
      <c r="G397" s="412" t="s">
        <v>136</v>
      </c>
      <c r="H397" s="348" t="s">
        <v>54</v>
      </c>
      <c r="I397" s="348" t="s">
        <v>568</v>
      </c>
      <c r="J397" s="348" t="s">
        <v>156</v>
      </c>
      <c r="K397" s="348" t="s">
        <v>567</v>
      </c>
      <c r="L397" s="386" t="str">
        <f>VLOOKUP(P397,'1'!$A$2:$B$68,2)</f>
        <v>Kustanto, S.T, M. Eng</v>
      </c>
      <c r="M397" s="345" t="e">
        <f>VLOOKUP(Q397,'1'!$A$2:$B$68,2)</f>
        <v>#N/A</v>
      </c>
      <c r="N397" s="152"/>
      <c r="O397" s="98"/>
      <c r="P397" s="75">
        <v>30</v>
      </c>
      <c r="Q397" s="75" t="s">
        <v>14</v>
      </c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2:34" s="75" customFormat="1" ht="21.95" customHeight="1">
      <c r="B398" s="150"/>
      <c r="C398" s="128"/>
      <c r="D398" s="407"/>
      <c r="E398" s="479"/>
      <c r="F398" s="480"/>
      <c r="G398" s="413"/>
      <c r="H398" s="348" t="s">
        <v>54</v>
      </c>
      <c r="I398" s="348" t="s">
        <v>361</v>
      </c>
      <c r="J398" s="414" t="s">
        <v>157</v>
      </c>
      <c r="K398" s="348">
        <v>24</v>
      </c>
      <c r="L398" s="387"/>
      <c r="M398" s="397" t="e">
        <f>VLOOKUP(Q398,'1'!$A$2:$B$68,2)</f>
        <v>#N/A</v>
      </c>
      <c r="N398" s="152"/>
      <c r="O398" s="98"/>
      <c r="P398" s="75">
        <v>12</v>
      </c>
      <c r="Q398" s="75" t="s">
        <v>14</v>
      </c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2:34" s="75" customFormat="1" ht="21.95" customHeight="1">
      <c r="B399" s="150"/>
      <c r="C399" s="128"/>
      <c r="D399" s="407"/>
      <c r="E399" s="479"/>
      <c r="F399" s="480"/>
      <c r="G399" s="413"/>
      <c r="H399" s="348" t="s">
        <v>53</v>
      </c>
      <c r="I399" s="348" t="s">
        <v>569</v>
      </c>
      <c r="J399" s="416"/>
      <c r="K399" s="348" t="s">
        <v>234</v>
      </c>
      <c r="L399" s="388"/>
      <c r="M399" s="399"/>
      <c r="N399" s="152"/>
      <c r="O399" s="98"/>
      <c r="P399" s="75" t="s">
        <v>14</v>
      </c>
      <c r="Q399" s="75" t="s">
        <v>14</v>
      </c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2:34" s="75" customFormat="1" ht="21.95" customHeight="1">
      <c r="B400" s="150"/>
      <c r="C400" s="128"/>
      <c r="D400" s="406">
        <v>3</v>
      </c>
      <c r="E400" s="478" t="s">
        <v>192</v>
      </c>
      <c r="F400" s="463"/>
      <c r="G400" s="412" t="s">
        <v>136</v>
      </c>
      <c r="H400" s="348" t="s">
        <v>55</v>
      </c>
      <c r="I400" s="348" t="s">
        <v>440</v>
      </c>
      <c r="J400" s="348" t="s">
        <v>160</v>
      </c>
      <c r="K400" s="348" t="s">
        <v>381</v>
      </c>
      <c r="L400" s="383" t="str">
        <f>VLOOKUP(P400,'1'!$A$2:$B$68,2)</f>
        <v>Sapto Nugroho, S.T</v>
      </c>
      <c r="M400" s="333" t="e">
        <f>VLOOKUP(Q400,'1'!$A$2:$B$68,2)</f>
        <v>#N/A</v>
      </c>
      <c r="N400" s="152"/>
      <c r="O400" s="98"/>
      <c r="P400" s="75">
        <v>36</v>
      </c>
      <c r="Q400" s="75" t="s">
        <v>14</v>
      </c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2:34" s="75" customFormat="1" ht="21.95" customHeight="1">
      <c r="B401" s="150"/>
      <c r="C401" s="128"/>
      <c r="D401" s="407"/>
      <c r="E401" s="479"/>
      <c r="F401" s="480"/>
      <c r="G401" s="413"/>
      <c r="H401" s="348" t="s">
        <v>55</v>
      </c>
      <c r="I401" s="348" t="s">
        <v>306</v>
      </c>
      <c r="J401" s="348" t="s">
        <v>159</v>
      </c>
      <c r="K401" s="348">
        <v>31</v>
      </c>
      <c r="L401" s="385"/>
      <c r="M401" s="333" t="e">
        <f>VLOOKUP(Q401,'1'!$A$2:$B$68,2)</f>
        <v>#N/A</v>
      </c>
      <c r="N401" s="152"/>
      <c r="O401" s="98"/>
      <c r="P401" s="75">
        <v>51</v>
      </c>
      <c r="Q401" s="75" t="s">
        <v>14</v>
      </c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2:34" s="75" customFormat="1" ht="21.95" customHeight="1">
      <c r="B402" s="150"/>
      <c r="C402" s="128"/>
      <c r="D402" s="428"/>
      <c r="E402" s="481"/>
      <c r="F402" s="464"/>
      <c r="G402" s="413"/>
      <c r="H402" s="348" t="s">
        <v>55</v>
      </c>
      <c r="I402" s="348" t="s">
        <v>307</v>
      </c>
      <c r="J402" s="348" t="s">
        <v>161</v>
      </c>
      <c r="K402" s="348">
        <v>23</v>
      </c>
      <c r="L402" s="384"/>
      <c r="M402" s="333" t="e">
        <f>VLOOKUP(Q402,'1'!$A$2:$B$68,2)</f>
        <v>#N/A</v>
      </c>
      <c r="N402" s="152"/>
      <c r="O402" s="98"/>
      <c r="P402" s="75">
        <v>19</v>
      </c>
      <c r="Q402" s="75" t="s">
        <v>14</v>
      </c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2:34" s="75" customFormat="1" ht="23.1" customHeight="1">
      <c r="B403" s="150"/>
      <c r="C403" s="371"/>
      <c r="D403" s="362">
        <v>5</v>
      </c>
      <c r="E403" s="408" t="s">
        <v>135</v>
      </c>
      <c r="F403" s="409"/>
      <c r="G403" s="339" t="s">
        <v>163</v>
      </c>
      <c r="H403" s="348" t="s">
        <v>53</v>
      </c>
      <c r="I403" s="348" t="s">
        <v>221</v>
      </c>
      <c r="J403" s="331" t="s">
        <v>156</v>
      </c>
      <c r="K403" s="348" t="s">
        <v>420</v>
      </c>
      <c r="L403" s="334" t="str">
        <f>VLOOKUP(P403,'1'!$A$2:$B$68,2)</f>
        <v>Zakaria Zuhdi, S.Kom</v>
      </c>
      <c r="M403" s="333" t="e">
        <f>VLOOKUP(Q403,'1'!$A$2:$B$68,2)</f>
        <v>#N/A</v>
      </c>
      <c r="N403" s="152"/>
      <c r="O403" s="98"/>
      <c r="P403" s="75">
        <v>58</v>
      </c>
      <c r="Q403" s="75" t="s">
        <v>14</v>
      </c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2:34" s="75" customFormat="1" ht="23.1" customHeight="1">
      <c r="B404" s="68"/>
      <c r="C404" s="312"/>
      <c r="D404" s="406">
        <v>5</v>
      </c>
      <c r="E404" s="408" t="s">
        <v>135</v>
      </c>
      <c r="F404" s="409"/>
      <c r="G404" s="412" t="s">
        <v>163</v>
      </c>
      <c r="H404" s="348" t="s">
        <v>260</v>
      </c>
      <c r="I404" s="348" t="s">
        <v>378</v>
      </c>
      <c r="J404" s="348" t="s">
        <v>157</v>
      </c>
      <c r="K404" s="348" t="s">
        <v>381</v>
      </c>
      <c r="L404" s="383" t="str">
        <f>VLOOKUP(P404,'1'!$A$2:$B$68,2)</f>
        <v>Teguh Susyanto,S.Kom, M.Cs</v>
      </c>
      <c r="M404" s="333" t="e">
        <f>VLOOKUP(Q404,'1'!$A$2:$B$68,2)</f>
        <v>#N/A</v>
      </c>
      <c r="N404" s="152"/>
      <c r="O404" s="98"/>
      <c r="P404" s="75">
        <v>48</v>
      </c>
      <c r="Q404" s="75" t="s">
        <v>14</v>
      </c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2:34" s="75" customFormat="1" ht="23.1" customHeight="1">
      <c r="B405" s="68"/>
      <c r="C405" s="312"/>
      <c r="D405" s="428"/>
      <c r="E405" s="443"/>
      <c r="F405" s="444"/>
      <c r="G405" s="422"/>
      <c r="H405" s="348" t="s">
        <v>261</v>
      </c>
      <c r="I405" s="348" t="s">
        <v>379</v>
      </c>
      <c r="J405" s="348" t="s">
        <v>158</v>
      </c>
      <c r="K405" s="348" t="s">
        <v>232</v>
      </c>
      <c r="L405" s="384"/>
      <c r="M405" s="333" t="e">
        <f>VLOOKUP(Q405,'1'!$A$2:$B$68,2)</f>
        <v>#N/A</v>
      </c>
      <c r="N405" s="152"/>
      <c r="O405" s="98"/>
      <c r="P405" s="75">
        <v>19</v>
      </c>
      <c r="Q405" s="75" t="s">
        <v>14</v>
      </c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2:34" s="75" customFormat="1" ht="23.1" customHeight="1">
      <c r="B406" s="5"/>
      <c r="C406" s="312"/>
      <c r="D406" s="208"/>
      <c r="E406" s="209"/>
      <c r="F406" s="209"/>
      <c r="G406" s="210"/>
      <c r="L406" s="188"/>
      <c r="M406" s="64"/>
      <c r="N406" s="106"/>
      <c r="O406" s="98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2:34" s="75" customFormat="1" ht="23.1" customHeight="1">
      <c r="B407" s="5"/>
      <c r="C407" s="313" t="s">
        <v>42</v>
      </c>
      <c r="D407" s="445" t="s">
        <v>36</v>
      </c>
      <c r="E407" s="446"/>
      <c r="F407" s="446"/>
      <c r="G407" s="446"/>
      <c r="H407" s="446"/>
      <c r="I407" s="446"/>
      <c r="J407" s="446"/>
      <c r="K407" s="446"/>
      <c r="L407" s="446"/>
      <c r="M407" s="447"/>
      <c r="N407" s="106"/>
      <c r="O407" s="98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2:34" s="75" customFormat="1" ht="23.1" customHeight="1">
      <c r="B408" s="14"/>
      <c r="C408" s="313" t="s">
        <v>582</v>
      </c>
      <c r="D408" s="406">
        <v>1</v>
      </c>
      <c r="E408" s="408" t="s">
        <v>108</v>
      </c>
      <c r="F408" s="409"/>
      <c r="G408" s="412" t="s">
        <v>124</v>
      </c>
      <c r="H408" s="348" t="s">
        <v>55</v>
      </c>
      <c r="I408" s="348" t="s">
        <v>312</v>
      </c>
      <c r="J408" s="414" t="s">
        <v>160</v>
      </c>
      <c r="K408" s="348" t="s">
        <v>313</v>
      </c>
      <c r="L408" s="383" t="str">
        <f>VLOOKUP(P408,'1'!$A$2:$B$68,2)</f>
        <v>Mawar Hardiyanti, S.Kom</v>
      </c>
      <c r="M408" s="397" t="e">
        <f>VLOOKUP(Q408,'1'!$A$2:$B$68,2)</f>
        <v>#N/A</v>
      </c>
      <c r="N408" s="152"/>
      <c r="O408" s="98"/>
      <c r="P408" s="75">
        <v>15</v>
      </c>
      <c r="Q408" s="75" t="s">
        <v>14</v>
      </c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2:34" s="75" customFormat="1" ht="23.1" customHeight="1">
      <c r="B409" s="14"/>
      <c r="C409" s="314" t="s">
        <v>266</v>
      </c>
      <c r="D409" s="407"/>
      <c r="E409" s="410"/>
      <c r="F409" s="411"/>
      <c r="G409" s="413"/>
      <c r="H409" s="348" t="s">
        <v>24</v>
      </c>
      <c r="I409" s="348" t="s">
        <v>291</v>
      </c>
      <c r="J409" s="416"/>
      <c r="K409" s="348">
        <v>4</v>
      </c>
      <c r="L409" s="384"/>
      <c r="M409" s="399"/>
      <c r="N409" s="152"/>
      <c r="O409" s="98"/>
      <c r="P409" s="75" t="s">
        <v>14</v>
      </c>
      <c r="Q409" s="75" t="s">
        <v>14</v>
      </c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2:34" s="75" customFormat="1" ht="23.1" customHeight="1">
      <c r="B410" s="228"/>
      <c r="C410" s="129"/>
      <c r="D410" s="423">
        <v>1</v>
      </c>
      <c r="E410" s="477" t="s">
        <v>259</v>
      </c>
      <c r="F410" s="477"/>
      <c r="G410" s="412" t="s">
        <v>124</v>
      </c>
      <c r="H410" s="348" t="s">
        <v>54</v>
      </c>
      <c r="I410" s="348" t="s">
        <v>464</v>
      </c>
      <c r="J410" s="414" t="s">
        <v>159</v>
      </c>
      <c r="K410" s="332" t="s">
        <v>465</v>
      </c>
      <c r="L410" s="383" t="str">
        <f>VLOOKUP(P410,'1'!$A$2:$B$68,2)</f>
        <v>Trias Pungkur K. S.T</v>
      </c>
      <c r="M410" s="397" t="e">
        <f>VLOOKUP(Q410,'1'!$A$2:$B$68,2)</f>
        <v>#N/A</v>
      </c>
      <c r="N410" s="152"/>
      <c r="O410" s="98"/>
      <c r="P410" s="75">
        <v>51</v>
      </c>
      <c r="Q410" s="75" t="s">
        <v>14</v>
      </c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2:34" s="75" customFormat="1" ht="23.1" customHeight="1">
      <c r="B411" s="228"/>
      <c r="C411" s="243"/>
      <c r="D411" s="423"/>
      <c r="E411" s="477"/>
      <c r="F411" s="477"/>
      <c r="G411" s="413"/>
      <c r="H411" s="348" t="s">
        <v>53</v>
      </c>
      <c r="I411" s="348" t="s">
        <v>425</v>
      </c>
      <c r="J411" s="416"/>
      <c r="K411" s="332" t="s">
        <v>424</v>
      </c>
      <c r="L411" s="384"/>
      <c r="M411" s="399"/>
      <c r="N411" s="152"/>
      <c r="O411" s="98"/>
      <c r="P411" s="75" t="s">
        <v>14</v>
      </c>
      <c r="Q411" s="75" t="s">
        <v>14</v>
      </c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2:34" s="75" customFormat="1" ht="23.1" customHeight="1">
      <c r="B412" s="228"/>
      <c r="C412" s="243"/>
      <c r="D412" s="406">
        <v>5</v>
      </c>
      <c r="E412" s="471" t="s">
        <v>137</v>
      </c>
      <c r="F412" s="344" t="s">
        <v>145</v>
      </c>
      <c r="G412" s="350" t="s">
        <v>124</v>
      </c>
      <c r="H412" s="348" t="s">
        <v>55</v>
      </c>
      <c r="I412" s="348" t="s">
        <v>519</v>
      </c>
      <c r="J412" s="348" t="s">
        <v>73</v>
      </c>
      <c r="K412" s="348">
        <v>24</v>
      </c>
      <c r="L412" s="383" t="str">
        <f>VLOOKUP(P412,'1'!$A$2:$B$68,2)</f>
        <v>Budi Hartanto, S.Kom, M.Kom</v>
      </c>
      <c r="M412" s="333" t="e">
        <f>VLOOKUP(Q412,'1'!$A$2:$B$68,2)</f>
        <v>#N/A</v>
      </c>
      <c r="N412" s="152"/>
      <c r="O412" s="98"/>
      <c r="P412" s="75">
        <v>13</v>
      </c>
      <c r="Q412" s="75" t="s">
        <v>14</v>
      </c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2:34" s="75" customFormat="1" ht="23.1" customHeight="1">
      <c r="B413" s="228"/>
      <c r="C413" s="243"/>
      <c r="D413" s="407"/>
      <c r="E413" s="472"/>
      <c r="F413" s="359" t="s">
        <v>146</v>
      </c>
      <c r="G413" s="339" t="s">
        <v>208</v>
      </c>
      <c r="H413" s="348" t="s">
        <v>55</v>
      </c>
      <c r="I413" s="348" t="s">
        <v>328</v>
      </c>
      <c r="J413" s="348" t="s">
        <v>73</v>
      </c>
      <c r="K413" s="348" t="s">
        <v>570</v>
      </c>
      <c r="L413" s="384"/>
      <c r="M413" s="181" t="e">
        <f>VLOOKUP(Q413,'1'!$A$2:$B$68,2)</f>
        <v>#N/A</v>
      </c>
      <c r="N413" s="152"/>
      <c r="O413" s="98"/>
      <c r="P413" s="75">
        <v>13</v>
      </c>
      <c r="Q413" s="75" t="s">
        <v>14</v>
      </c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2:34" s="75" customFormat="1" ht="21.95" customHeight="1">
      <c r="B414" s="14"/>
      <c r="C414" s="128"/>
      <c r="D414" s="406">
        <v>3</v>
      </c>
      <c r="E414" s="473" t="s">
        <v>133</v>
      </c>
      <c r="F414" s="474"/>
      <c r="G414" s="412" t="s">
        <v>148</v>
      </c>
      <c r="H414" s="348" t="s">
        <v>54</v>
      </c>
      <c r="I414" s="348" t="s">
        <v>370</v>
      </c>
      <c r="J414" s="414" t="s">
        <v>156</v>
      </c>
      <c r="K414" s="348">
        <v>22</v>
      </c>
      <c r="L414" s="383" t="str">
        <f>VLOOKUP(P414,'1'!$A$2:$B$68,2)</f>
        <v>Kustanto, S.T, M. Eng</v>
      </c>
      <c r="M414" s="397" t="e">
        <f>VLOOKUP(Q414,'1'!$A$2:$B$68,2)</f>
        <v>#N/A</v>
      </c>
      <c r="N414" s="152"/>
      <c r="O414" s="98"/>
      <c r="P414" s="75">
        <v>30</v>
      </c>
      <c r="Q414" s="75" t="s">
        <v>14</v>
      </c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2:34" s="75" customFormat="1" ht="21.95" customHeight="1">
      <c r="B415" s="14"/>
      <c r="C415" s="207"/>
      <c r="D415" s="428"/>
      <c r="E415" s="475"/>
      <c r="F415" s="476"/>
      <c r="G415" s="422"/>
      <c r="H415" s="348" t="s">
        <v>53</v>
      </c>
      <c r="I415" s="348" t="s">
        <v>427</v>
      </c>
      <c r="J415" s="416"/>
      <c r="K415" s="348" t="s">
        <v>426</v>
      </c>
      <c r="L415" s="384"/>
      <c r="M415" s="399"/>
      <c r="N415" s="152"/>
      <c r="O415" s="98"/>
      <c r="P415" s="75" t="s">
        <v>14</v>
      </c>
      <c r="Q415" s="75" t="s">
        <v>14</v>
      </c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2:34" ht="21.95" customHeight="1">
      <c r="B416" s="14"/>
      <c r="C416" s="128"/>
      <c r="D416" s="361">
        <v>3</v>
      </c>
      <c r="E416" s="404" t="s">
        <v>133</v>
      </c>
      <c r="F416" s="405"/>
      <c r="G416" s="350" t="s">
        <v>148</v>
      </c>
      <c r="H416" s="348" t="s">
        <v>55</v>
      </c>
      <c r="I416" s="348" t="s">
        <v>308</v>
      </c>
      <c r="J416" s="348" t="s">
        <v>160</v>
      </c>
      <c r="K416" s="348">
        <v>27</v>
      </c>
      <c r="L416" s="145" t="str">
        <f>VLOOKUP(P416,'1'!$A$2:$B$68,2)</f>
        <v>Sapto Nugroho, S.T</v>
      </c>
      <c r="M416" s="181" t="e">
        <f>VLOOKUP(Q416,'1'!$A$2:$B$68,2)</f>
        <v>#N/A</v>
      </c>
      <c r="N416" s="152"/>
      <c r="O416" s="98"/>
      <c r="P416" s="75">
        <v>36</v>
      </c>
      <c r="Q416" s="75" t="s">
        <v>14</v>
      </c>
    </row>
    <row r="417" spans="1:18" ht="23.25" customHeight="1">
      <c r="B417" s="5"/>
      <c r="C417" s="371"/>
      <c r="D417" s="362">
        <v>5</v>
      </c>
      <c r="E417" s="467" t="s">
        <v>135</v>
      </c>
      <c r="F417" s="468"/>
      <c r="G417" s="350" t="s">
        <v>148</v>
      </c>
      <c r="H417" s="348" t="s">
        <v>54</v>
      </c>
      <c r="I417" s="348" t="s">
        <v>479</v>
      </c>
      <c r="J417" s="332" t="s">
        <v>158</v>
      </c>
      <c r="K417" s="348" t="s">
        <v>480</v>
      </c>
      <c r="L417" s="334" t="str">
        <f>VLOOKUP(P417,'1'!$A$2:$B$68,2)</f>
        <v>Teguh Susyanto,S.Kom, M.Cs</v>
      </c>
      <c r="M417" s="333" t="e">
        <f>VLOOKUP(Q417,'1'!$A$2:$B$68,2)</f>
        <v>#N/A</v>
      </c>
      <c r="N417" s="152"/>
      <c r="O417" s="98"/>
      <c r="P417" s="75">
        <v>48</v>
      </c>
      <c r="Q417" s="75" t="s">
        <v>14</v>
      </c>
    </row>
    <row r="418" spans="1:18" ht="23.1" customHeight="1">
      <c r="B418" s="5"/>
      <c r="C418" s="371"/>
      <c r="D418" s="361">
        <v>5</v>
      </c>
      <c r="E418" s="469" t="s">
        <v>135</v>
      </c>
      <c r="F418" s="470"/>
      <c r="G418" s="350" t="s">
        <v>162</v>
      </c>
      <c r="H418" s="348" t="s">
        <v>53</v>
      </c>
      <c r="I418" s="348" t="s">
        <v>436</v>
      </c>
      <c r="J418" s="348" t="s">
        <v>615</v>
      </c>
      <c r="K418" s="348" t="s">
        <v>435</v>
      </c>
      <c r="L418" s="145" t="str">
        <f>VLOOKUP(P418,'1'!$A$2:$B$68,2)</f>
        <v>Zakaria Zuhdi, S.Kom</v>
      </c>
      <c r="M418" s="181" t="e">
        <f>VLOOKUP(Q418,'1'!$A$2:$B$68,2)</f>
        <v>#N/A</v>
      </c>
      <c r="N418" s="152"/>
      <c r="O418" s="98"/>
      <c r="P418" s="75">
        <v>58</v>
      </c>
      <c r="Q418" s="75" t="s">
        <v>14</v>
      </c>
    </row>
    <row r="419" spans="1:18" ht="21" customHeight="1">
      <c r="B419" s="66"/>
      <c r="C419" s="207"/>
      <c r="D419" s="406">
        <v>7</v>
      </c>
      <c r="E419" s="408" t="s">
        <v>176</v>
      </c>
      <c r="F419" s="409"/>
      <c r="G419" s="412" t="s">
        <v>162</v>
      </c>
      <c r="H419" s="348" t="s">
        <v>55</v>
      </c>
      <c r="I419" s="348" t="s">
        <v>334</v>
      </c>
      <c r="J419" s="414" t="s">
        <v>157</v>
      </c>
      <c r="K419" s="348" t="s">
        <v>335</v>
      </c>
      <c r="L419" s="383" t="str">
        <f>VLOOKUP(P419,'1'!$A$2:$B$68,2)</f>
        <v>Iwan Ady Prabowo, S.Kom, M.Kom</v>
      </c>
      <c r="M419" s="397" t="e">
        <f>VLOOKUP(Q419,'1'!$A$2:$B$68,2)</f>
        <v>#N/A</v>
      </c>
      <c r="N419" s="152"/>
      <c r="O419" s="98"/>
      <c r="P419" s="75">
        <v>27</v>
      </c>
      <c r="Q419" s="75" t="s">
        <v>14</v>
      </c>
    </row>
    <row r="420" spans="1:18" ht="21.95" customHeight="1">
      <c r="B420" s="14"/>
      <c r="C420" s="128"/>
      <c r="D420" s="428"/>
      <c r="E420" s="443"/>
      <c r="F420" s="444"/>
      <c r="G420" s="422"/>
      <c r="H420" s="348" t="s">
        <v>55</v>
      </c>
      <c r="I420" s="348" t="s">
        <v>185</v>
      </c>
      <c r="J420" s="416"/>
      <c r="K420" s="348">
        <v>2</v>
      </c>
      <c r="L420" s="384"/>
      <c r="M420" s="399"/>
      <c r="N420" s="152"/>
      <c r="O420" s="98"/>
      <c r="P420" s="75" t="s">
        <v>14</v>
      </c>
      <c r="Q420" s="75" t="s">
        <v>14</v>
      </c>
    </row>
    <row r="421" spans="1:18" s="24" customFormat="1" ht="23.1" customHeight="1" thickBot="1">
      <c r="A421" s="92"/>
      <c r="B421" s="255"/>
      <c r="C421" s="231"/>
      <c r="D421" s="232"/>
      <c r="E421" s="233"/>
      <c r="F421" s="234"/>
      <c r="G421" s="232"/>
      <c r="H421" s="232"/>
      <c r="I421" s="232"/>
      <c r="J421" s="232"/>
      <c r="K421" s="465" t="s">
        <v>43</v>
      </c>
      <c r="L421" s="265"/>
      <c r="M421" s="201"/>
      <c r="N421" s="202"/>
      <c r="O421" s="144"/>
      <c r="P421" s="92"/>
      <c r="Q421" s="92"/>
      <c r="R421" s="92"/>
    </row>
    <row r="422" spans="1:18" ht="23.1" customHeight="1" thickTop="1">
      <c r="B422" s="248"/>
      <c r="C422" s="235"/>
      <c r="D422" s="236"/>
      <c r="E422" s="237"/>
      <c r="F422" s="238"/>
      <c r="G422" s="236"/>
      <c r="H422" s="236"/>
      <c r="I422" s="236"/>
      <c r="J422" s="236"/>
      <c r="K422" s="466"/>
      <c r="L422" s="249"/>
      <c r="M422" s="194"/>
      <c r="N422" s="176"/>
      <c r="O422" s="98"/>
    </row>
    <row r="423" spans="1:18" ht="23.1" customHeight="1">
      <c r="B423" s="214" t="s">
        <v>206</v>
      </c>
      <c r="C423" s="313" t="s">
        <v>43</v>
      </c>
      <c r="D423" s="406">
        <v>1</v>
      </c>
      <c r="E423" s="408" t="s">
        <v>269</v>
      </c>
      <c r="F423" s="409"/>
      <c r="G423" s="412" t="s">
        <v>123</v>
      </c>
      <c r="H423" s="348" t="s">
        <v>54</v>
      </c>
      <c r="I423" s="348" t="s">
        <v>359</v>
      </c>
      <c r="J423" s="348" t="s">
        <v>157</v>
      </c>
      <c r="K423" s="348" t="s">
        <v>360</v>
      </c>
      <c r="L423" s="383" t="str">
        <f>VLOOKUP(P423,'1'!$A$2:$B$68,2)</f>
        <v>Dra. Andriani KKW, M.Kom, Akt</v>
      </c>
      <c r="M423" s="345" t="str">
        <f>VLOOKUP(Q423,'1'!$A$2:$B$68,2)</f>
        <v>Bayu Dwi Raharja, S.Kom, M.Kom</v>
      </c>
      <c r="N423" s="152"/>
      <c r="O423" s="98"/>
      <c r="P423" s="75">
        <v>18</v>
      </c>
      <c r="Q423" s="75">
        <v>11</v>
      </c>
    </row>
    <row r="424" spans="1:18" ht="23.1" customHeight="1">
      <c r="B424" s="5"/>
      <c r="C424" s="313" t="s">
        <v>244</v>
      </c>
      <c r="D424" s="407"/>
      <c r="E424" s="410"/>
      <c r="F424" s="411"/>
      <c r="G424" s="413"/>
      <c r="H424" s="348" t="s">
        <v>54</v>
      </c>
      <c r="I424" s="348" t="s">
        <v>361</v>
      </c>
      <c r="J424" s="414" t="s">
        <v>156</v>
      </c>
      <c r="K424" s="348">
        <v>1</v>
      </c>
      <c r="L424" s="385"/>
      <c r="M424" s="397" t="e">
        <f>VLOOKUP(Q424,'1'!$A$2:$B$68,2)</f>
        <v>#N/A</v>
      </c>
      <c r="N424" s="152"/>
      <c r="O424" s="98"/>
      <c r="P424" s="75">
        <v>34</v>
      </c>
      <c r="Q424" s="75" t="s">
        <v>14</v>
      </c>
    </row>
    <row r="425" spans="1:18" ht="23.1" customHeight="1">
      <c r="B425" s="5"/>
      <c r="C425" s="314" t="s">
        <v>266</v>
      </c>
      <c r="D425" s="407"/>
      <c r="E425" s="410"/>
      <c r="F425" s="411"/>
      <c r="G425" s="413"/>
      <c r="H425" s="348" t="s">
        <v>53</v>
      </c>
      <c r="I425" s="348" t="s">
        <v>349</v>
      </c>
      <c r="J425" s="416"/>
      <c r="K425" s="348">
        <v>9</v>
      </c>
      <c r="L425" s="384"/>
      <c r="M425" s="399"/>
      <c r="N425" s="152"/>
      <c r="O425" s="98"/>
      <c r="P425" s="75" t="s">
        <v>14</v>
      </c>
      <c r="Q425" s="75" t="s">
        <v>14</v>
      </c>
    </row>
    <row r="426" spans="1:18" s="24" customFormat="1" ht="21.95" customHeight="1">
      <c r="A426" s="75"/>
      <c r="B426" s="19"/>
      <c r="C426" s="16"/>
      <c r="D426" s="406">
        <v>5</v>
      </c>
      <c r="E426" s="457" t="s">
        <v>137</v>
      </c>
      <c r="F426" s="344" t="s">
        <v>145</v>
      </c>
      <c r="G426" s="350" t="s">
        <v>123</v>
      </c>
      <c r="H426" s="348" t="s">
        <v>55</v>
      </c>
      <c r="I426" s="348" t="s">
        <v>310</v>
      </c>
      <c r="J426" s="280" t="s">
        <v>73</v>
      </c>
      <c r="K426" s="348" t="s">
        <v>323</v>
      </c>
      <c r="L426" s="383" t="str">
        <f>VLOOKUP(P426,'1'!$A$2:$B$68,2)</f>
        <v>Budi Hartanto, S.Kom, M.Kom</v>
      </c>
      <c r="M426" s="333" t="e">
        <f>VLOOKUP(Q426,'1'!$A$2:$B$68,2)</f>
        <v>#N/A</v>
      </c>
      <c r="N426" s="152"/>
      <c r="O426" s="98"/>
      <c r="P426" s="75">
        <v>13</v>
      </c>
      <c r="Q426" s="75" t="s">
        <v>14</v>
      </c>
      <c r="R426" s="75"/>
    </row>
    <row r="427" spans="1:18" s="24" customFormat="1" ht="21.95" customHeight="1">
      <c r="A427" s="75"/>
      <c r="B427" s="19"/>
      <c r="C427" s="16"/>
      <c r="D427" s="407"/>
      <c r="E427" s="458"/>
      <c r="F427" s="344" t="s">
        <v>146</v>
      </c>
      <c r="G427" s="350" t="s">
        <v>149</v>
      </c>
      <c r="H427" s="348" t="s">
        <v>55</v>
      </c>
      <c r="I427" s="348" t="s">
        <v>529</v>
      </c>
      <c r="J427" s="280" t="s">
        <v>73</v>
      </c>
      <c r="K427" s="348">
        <v>30</v>
      </c>
      <c r="L427" s="385"/>
      <c r="M427" s="333" t="e">
        <f>VLOOKUP(Q427,'1'!$A$2:$B$68,2)</f>
        <v>#N/A</v>
      </c>
      <c r="N427" s="152"/>
      <c r="O427" s="98"/>
      <c r="P427" s="75">
        <v>13</v>
      </c>
      <c r="Q427" s="75" t="s">
        <v>14</v>
      </c>
      <c r="R427" s="75"/>
    </row>
    <row r="428" spans="1:18" s="24" customFormat="1" ht="21.95" customHeight="1">
      <c r="A428" s="75"/>
      <c r="B428" s="19"/>
      <c r="C428" s="16"/>
      <c r="D428" s="428"/>
      <c r="E428" s="459"/>
      <c r="F428" s="344" t="s">
        <v>147</v>
      </c>
      <c r="G428" s="350" t="s">
        <v>196</v>
      </c>
      <c r="H428" s="348" t="s">
        <v>55</v>
      </c>
      <c r="I428" s="348" t="s">
        <v>574</v>
      </c>
      <c r="J428" s="280" t="s">
        <v>73</v>
      </c>
      <c r="K428" s="348" t="s">
        <v>575</v>
      </c>
      <c r="L428" s="384"/>
      <c r="M428" s="333" t="e">
        <f>VLOOKUP(Q428,'1'!$A$2:$B$68,2)</f>
        <v>#N/A</v>
      </c>
      <c r="N428" s="152"/>
      <c r="O428" s="98"/>
      <c r="P428" s="75">
        <v>13</v>
      </c>
      <c r="Q428" s="75" t="s">
        <v>14</v>
      </c>
      <c r="R428" s="75"/>
    </row>
    <row r="429" spans="1:18" ht="23.1" customHeight="1">
      <c r="B429" s="6"/>
      <c r="C429" s="371"/>
      <c r="D429" s="406">
        <v>5</v>
      </c>
      <c r="E429" s="460" t="s">
        <v>179</v>
      </c>
      <c r="F429" s="344" t="s">
        <v>145</v>
      </c>
      <c r="G429" s="350" t="s">
        <v>123</v>
      </c>
      <c r="H429" s="348" t="s">
        <v>54</v>
      </c>
      <c r="I429" s="348" t="s">
        <v>555</v>
      </c>
      <c r="J429" s="353" t="s">
        <v>156</v>
      </c>
      <c r="K429" s="348">
        <v>29</v>
      </c>
      <c r="L429" s="383" t="str">
        <f>VLOOKUP(P429,'1'!$A$2:$B$68,2)</f>
        <v>Khoirul Akhyar, S.T, M.Kom</v>
      </c>
      <c r="M429" s="333" t="e">
        <f>VLOOKUP(Q429,'1'!$A$2:$B$68,2)</f>
        <v>#N/A</v>
      </c>
      <c r="N429" s="152"/>
      <c r="O429" s="98"/>
      <c r="P429" s="75">
        <v>28</v>
      </c>
      <c r="Q429" s="75" t="s">
        <v>14</v>
      </c>
    </row>
    <row r="430" spans="1:18" ht="23.1" customHeight="1">
      <c r="B430" s="6"/>
      <c r="C430" s="371"/>
      <c r="D430" s="407"/>
      <c r="E430" s="461"/>
      <c r="F430" s="463" t="s">
        <v>146</v>
      </c>
      <c r="G430" s="412" t="s">
        <v>149</v>
      </c>
      <c r="H430" s="348" t="s">
        <v>54</v>
      </c>
      <c r="I430" s="348" t="s">
        <v>379</v>
      </c>
      <c r="J430" s="450" t="s">
        <v>156</v>
      </c>
      <c r="K430" s="348" t="s">
        <v>197</v>
      </c>
      <c r="L430" s="385"/>
      <c r="M430" s="397" t="e">
        <f>VLOOKUP(Q430,'1'!$A$2:$B$68,2)</f>
        <v>#N/A</v>
      </c>
      <c r="N430" s="152"/>
      <c r="O430" s="98"/>
      <c r="P430" s="75">
        <v>28</v>
      </c>
      <c r="Q430" s="75" t="s">
        <v>14</v>
      </c>
    </row>
    <row r="431" spans="1:18" ht="23.1" customHeight="1">
      <c r="B431" s="6"/>
      <c r="C431" s="371"/>
      <c r="D431" s="428"/>
      <c r="E431" s="462"/>
      <c r="F431" s="464"/>
      <c r="G431" s="422"/>
      <c r="H431" s="348" t="s">
        <v>20</v>
      </c>
      <c r="I431" s="348" t="s">
        <v>364</v>
      </c>
      <c r="J431" s="450"/>
      <c r="K431" s="348">
        <v>6</v>
      </c>
      <c r="L431" s="384"/>
      <c r="M431" s="399"/>
      <c r="N431" s="152"/>
      <c r="O431" s="98"/>
      <c r="P431" s="75" t="s">
        <v>14</v>
      </c>
      <c r="Q431" s="75" t="s">
        <v>14</v>
      </c>
    </row>
    <row r="432" spans="1:18" ht="21" customHeight="1">
      <c r="B432" s="68"/>
      <c r="C432" s="147"/>
      <c r="D432" s="406">
        <v>7</v>
      </c>
      <c r="E432" s="437" t="s">
        <v>114</v>
      </c>
      <c r="F432" s="438"/>
      <c r="G432" s="453" t="s">
        <v>150</v>
      </c>
      <c r="H432" s="348" t="s">
        <v>55</v>
      </c>
      <c r="I432" s="348" t="s">
        <v>189</v>
      </c>
      <c r="J432" s="441" t="s">
        <v>156</v>
      </c>
      <c r="K432" s="348">
        <v>1</v>
      </c>
      <c r="L432" s="383" t="str">
        <f>VLOOKUP(P432,'1'!$A$2:$B$68,2)</f>
        <v>Setiyowati, S.Kom, M.Kom</v>
      </c>
      <c r="M432" s="397" t="e">
        <f>VLOOKUP(Q432,'1'!$A$2:$B$68,2)</f>
        <v>#N/A</v>
      </c>
      <c r="N432" s="152"/>
      <c r="O432" s="98"/>
      <c r="P432" s="75">
        <v>38</v>
      </c>
      <c r="Q432" s="75" t="s">
        <v>14</v>
      </c>
    </row>
    <row r="433" spans="2:34" ht="21" customHeight="1">
      <c r="B433" s="68"/>
      <c r="C433" s="371"/>
      <c r="D433" s="407"/>
      <c r="E433" s="451"/>
      <c r="F433" s="452"/>
      <c r="G433" s="454"/>
      <c r="H433" s="348" t="s">
        <v>55</v>
      </c>
      <c r="I433" s="348" t="s">
        <v>190</v>
      </c>
      <c r="J433" s="456"/>
      <c r="K433" s="332">
        <v>23</v>
      </c>
      <c r="L433" s="385"/>
      <c r="M433" s="398"/>
      <c r="N433" s="152"/>
      <c r="O433" s="98"/>
      <c r="P433" s="75" t="s">
        <v>14</v>
      </c>
      <c r="Q433" s="75" t="s">
        <v>14</v>
      </c>
    </row>
    <row r="434" spans="2:34" ht="21" customHeight="1">
      <c r="B434" s="68"/>
      <c r="C434" s="312"/>
      <c r="D434" s="428"/>
      <c r="E434" s="439"/>
      <c r="F434" s="440"/>
      <c r="G434" s="455"/>
      <c r="H434" s="348" t="s">
        <v>55</v>
      </c>
      <c r="I434" s="348" t="s">
        <v>402</v>
      </c>
      <c r="J434" s="442"/>
      <c r="K434" s="348" t="s">
        <v>151</v>
      </c>
      <c r="L434" s="384"/>
      <c r="M434" s="399"/>
      <c r="N434" s="152"/>
      <c r="O434" s="98"/>
      <c r="P434" s="75" t="s">
        <v>14</v>
      </c>
      <c r="Q434" s="75" t="s">
        <v>14</v>
      </c>
    </row>
    <row r="435" spans="2:34" ht="21.95" customHeight="1">
      <c r="B435" s="68"/>
      <c r="C435" s="312"/>
      <c r="D435" s="423">
        <v>3</v>
      </c>
      <c r="E435" s="435" t="s">
        <v>287</v>
      </c>
      <c r="F435" s="435"/>
      <c r="G435" s="427" t="s">
        <v>136</v>
      </c>
      <c r="H435" s="348" t="s">
        <v>55</v>
      </c>
      <c r="I435" s="348" t="s">
        <v>297</v>
      </c>
      <c r="J435" s="348" t="s">
        <v>156</v>
      </c>
      <c r="K435" s="348">
        <v>29</v>
      </c>
      <c r="L435" s="383" t="str">
        <f>VLOOKUP(P435,'1'!$A$2:$B$68,2)</f>
        <v>Sri Tomo, S.T, M.Kom</v>
      </c>
      <c r="M435" s="333" t="e">
        <f>VLOOKUP(Q435,'1'!$A$2:$B$68,2)</f>
        <v>#N/A</v>
      </c>
      <c r="N435" s="152"/>
      <c r="O435" s="98"/>
      <c r="P435" s="75">
        <v>45</v>
      </c>
      <c r="Q435" s="75" t="s">
        <v>14</v>
      </c>
    </row>
    <row r="436" spans="2:34" ht="21.95" customHeight="1">
      <c r="B436" s="68"/>
      <c r="C436" s="312"/>
      <c r="D436" s="423"/>
      <c r="E436" s="435"/>
      <c r="F436" s="435"/>
      <c r="G436" s="427"/>
      <c r="H436" s="348" t="s">
        <v>55</v>
      </c>
      <c r="I436" s="348" t="s">
        <v>306</v>
      </c>
      <c r="J436" s="348" t="s">
        <v>157</v>
      </c>
      <c r="K436" s="348">
        <v>28</v>
      </c>
      <c r="L436" s="385"/>
      <c r="M436" s="333" t="e">
        <f>VLOOKUP(Q436,'1'!$A$2:$B$68,2)</f>
        <v>#N/A</v>
      </c>
      <c r="N436" s="152"/>
      <c r="O436" s="98"/>
      <c r="P436" s="75">
        <v>11</v>
      </c>
      <c r="Q436" s="75" t="s">
        <v>14</v>
      </c>
    </row>
    <row r="437" spans="2:34" ht="21.95" customHeight="1">
      <c r="B437" s="68"/>
      <c r="C437" s="312"/>
      <c r="D437" s="423"/>
      <c r="E437" s="435"/>
      <c r="F437" s="435"/>
      <c r="G437" s="427"/>
      <c r="H437" s="348" t="s">
        <v>55</v>
      </c>
      <c r="I437" s="348" t="s">
        <v>307</v>
      </c>
      <c r="J437" s="348" t="s">
        <v>158</v>
      </c>
      <c r="K437" s="348">
        <v>26</v>
      </c>
      <c r="L437" s="384"/>
      <c r="M437" s="333" t="e">
        <f>VLOOKUP(Q437,'1'!$A$2:$B$68,2)</f>
        <v>#N/A</v>
      </c>
      <c r="N437" s="152"/>
      <c r="O437" s="98"/>
      <c r="P437" s="75">
        <v>31</v>
      </c>
      <c r="Q437" s="75" t="s">
        <v>14</v>
      </c>
    </row>
    <row r="438" spans="2:34" ht="23.1" customHeight="1">
      <c r="B438" s="5"/>
      <c r="C438" s="371"/>
      <c r="D438" s="350"/>
      <c r="E438" s="166"/>
      <c r="F438" s="166"/>
      <c r="G438" s="350"/>
      <c r="H438" s="348"/>
      <c r="I438" s="348"/>
      <c r="J438" s="348"/>
      <c r="K438" s="348"/>
      <c r="L438" s="257"/>
      <c r="M438" s="50"/>
      <c r="N438" s="365"/>
      <c r="O438" s="365"/>
      <c r="P438" s="75" t="s">
        <v>14</v>
      </c>
      <c r="Q438" s="75" t="s">
        <v>14</v>
      </c>
    </row>
    <row r="439" spans="2:34" ht="23.1" customHeight="1">
      <c r="B439" s="5"/>
      <c r="C439" s="128"/>
      <c r="D439" s="445" t="s">
        <v>36</v>
      </c>
      <c r="E439" s="446"/>
      <c r="F439" s="446"/>
      <c r="G439" s="446"/>
      <c r="H439" s="446"/>
      <c r="I439" s="446"/>
      <c r="J439" s="446"/>
      <c r="K439" s="446"/>
      <c r="L439" s="446"/>
      <c r="M439" s="447"/>
      <c r="N439" s="365"/>
      <c r="O439" s="365"/>
      <c r="P439" s="75" t="s">
        <v>14</v>
      </c>
      <c r="Q439" s="75" t="s">
        <v>14</v>
      </c>
    </row>
    <row r="440" spans="2:34" ht="21" customHeight="1">
      <c r="B440" s="150"/>
      <c r="C440" s="377" t="s">
        <v>170</v>
      </c>
      <c r="D440" s="361">
        <v>5</v>
      </c>
      <c r="E440" s="448" t="s">
        <v>180</v>
      </c>
      <c r="F440" s="449"/>
      <c r="G440" s="339" t="s">
        <v>124</v>
      </c>
      <c r="H440" s="348" t="s">
        <v>21</v>
      </c>
      <c r="I440" s="348" t="s">
        <v>224</v>
      </c>
      <c r="J440" s="412" t="s">
        <v>156</v>
      </c>
      <c r="K440" s="348">
        <v>1</v>
      </c>
      <c r="L440" s="383" t="str">
        <f>VLOOKUP(P440,'1'!$A$2:$B$68,2)</f>
        <v>Khoirul Akhyar, S.T, M.Kom</v>
      </c>
      <c r="M440" s="397" t="e">
        <f>VLOOKUP(Q440,'1'!$A$2:$B$68,2)</f>
        <v>#N/A</v>
      </c>
      <c r="N440" s="152"/>
      <c r="O440" s="98"/>
      <c r="P440" s="75">
        <v>28</v>
      </c>
      <c r="Q440" s="75" t="s">
        <v>14</v>
      </c>
    </row>
    <row r="441" spans="2:34" ht="21" customHeight="1">
      <c r="B441" s="19"/>
      <c r="C441" s="327" t="s">
        <v>171</v>
      </c>
      <c r="D441" s="361">
        <v>5</v>
      </c>
      <c r="E441" s="448" t="s">
        <v>180</v>
      </c>
      <c r="F441" s="449"/>
      <c r="G441" s="339" t="s">
        <v>124</v>
      </c>
      <c r="H441" s="348" t="s">
        <v>21</v>
      </c>
      <c r="I441" s="348" t="s">
        <v>437</v>
      </c>
      <c r="J441" s="422"/>
      <c r="K441" s="348" t="s">
        <v>237</v>
      </c>
      <c r="L441" s="384"/>
      <c r="M441" s="399"/>
      <c r="N441" s="152"/>
      <c r="O441" s="98"/>
      <c r="P441" s="75" t="s">
        <v>14</v>
      </c>
      <c r="Q441" s="75" t="s">
        <v>14</v>
      </c>
    </row>
    <row r="442" spans="2:34" ht="21" customHeight="1">
      <c r="B442" s="19"/>
      <c r="C442" s="313" t="s">
        <v>43</v>
      </c>
      <c r="D442" s="406">
        <v>1</v>
      </c>
      <c r="E442" s="408" t="s">
        <v>493</v>
      </c>
      <c r="F442" s="409"/>
      <c r="G442" s="412" t="s">
        <v>124</v>
      </c>
      <c r="H442" s="348" t="s">
        <v>54</v>
      </c>
      <c r="I442" s="348" t="s">
        <v>495</v>
      </c>
      <c r="J442" s="414" t="s">
        <v>615</v>
      </c>
      <c r="K442" s="348" t="s">
        <v>494</v>
      </c>
      <c r="L442" s="383" t="str">
        <f>VLOOKUP(P442,'1'!$A$2:$B$68,2)</f>
        <v>Dra. Andriani KKW, M.Kom, Akt</v>
      </c>
      <c r="M442" s="397" t="str">
        <f>VLOOKUP(Q442,'1'!$A$2:$B$68,2)</f>
        <v>Laseri, S.Kom</v>
      </c>
      <c r="N442" s="152"/>
      <c r="O442" s="98"/>
      <c r="P442" s="75">
        <v>18</v>
      </c>
      <c r="Q442" s="75">
        <v>31</v>
      </c>
    </row>
    <row r="443" spans="2:34" ht="21" customHeight="1">
      <c r="B443" s="19"/>
      <c r="C443" s="313" t="s">
        <v>244</v>
      </c>
      <c r="D443" s="407"/>
      <c r="E443" s="443"/>
      <c r="F443" s="444"/>
      <c r="G443" s="413"/>
      <c r="H443" s="348" t="s">
        <v>53</v>
      </c>
      <c r="I443" s="348" t="s">
        <v>425</v>
      </c>
      <c r="J443" s="416"/>
      <c r="K443" s="348" t="s">
        <v>424</v>
      </c>
      <c r="L443" s="384"/>
      <c r="M443" s="399"/>
      <c r="N443" s="152"/>
      <c r="O443" s="98"/>
      <c r="P443" s="75" t="s">
        <v>14</v>
      </c>
      <c r="Q443" s="75" t="s">
        <v>14</v>
      </c>
    </row>
    <row r="444" spans="2:34" ht="21" customHeight="1">
      <c r="B444" s="6"/>
      <c r="C444" s="314" t="s">
        <v>266</v>
      </c>
      <c r="D444" s="406">
        <v>7</v>
      </c>
      <c r="E444" s="437" t="s">
        <v>114</v>
      </c>
      <c r="F444" s="438"/>
      <c r="G444" s="412" t="s">
        <v>124</v>
      </c>
      <c r="H444" s="348" t="s">
        <v>55</v>
      </c>
      <c r="I444" s="348" t="s">
        <v>326</v>
      </c>
      <c r="J444" s="441" t="s">
        <v>157</v>
      </c>
      <c r="K444" s="348" t="s">
        <v>330</v>
      </c>
      <c r="L444" s="383" t="str">
        <f>VLOOKUP(P444,'1'!$A$2:$B$68,2)</f>
        <v>Setiyowati, S.Kom, M.Kom</v>
      </c>
      <c r="M444" s="397" t="e">
        <f>VLOOKUP(Q444,'1'!$A$2:$B$68,2)</f>
        <v>#N/A</v>
      </c>
      <c r="N444" s="152"/>
      <c r="O444" s="98"/>
      <c r="P444" s="75">
        <v>38</v>
      </c>
      <c r="Q444" s="75" t="s">
        <v>14</v>
      </c>
      <c r="R444"/>
    </row>
    <row r="445" spans="2:34" ht="21" customHeight="1">
      <c r="B445" s="6"/>
      <c r="C445" s="131"/>
      <c r="D445" s="428"/>
      <c r="E445" s="439"/>
      <c r="F445" s="440"/>
      <c r="G445" s="413"/>
      <c r="H445" s="348" t="s">
        <v>54</v>
      </c>
      <c r="I445" s="348" t="s">
        <v>195</v>
      </c>
      <c r="J445" s="442"/>
      <c r="K445" s="348">
        <v>1</v>
      </c>
      <c r="L445" s="384"/>
      <c r="M445" s="399"/>
      <c r="N445" s="152"/>
      <c r="O445" s="98"/>
      <c r="P445" s="75" t="s">
        <v>14</v>
      </c>
      <c r="Q445" s="75" t="s">
        <v>14</v>
      </c>
      <c r="R445"/>
    </row>
    <row r="446" spans="2:34" ht="21.95" customHeight="1">
      <c r="B446" s="68"/>
      <c r="C446" s="312"/>
      <c r="D446" s="361">
        <v>3</v>
      </c>
      <c r="E446" s="435" t="s">
        <v>287</v>
      </c>
      <c r="F446" s="435"/>
      <c r="G446" s="350" t="s">
        <v>148</v>
      </c>
      <c r="H446" s="348" t="s">
        <v>55</v>
      </c>
      <c r="I446" s="348" t="s">
        <v>308</v>
      </c>
      <c r="J446" s="348" t="s">
        <v>157</v>
      </c>
      <c r="K446" s="348">
        <v>27</v>
      </c>
      <c r="L446" s="145" t="str">
        <f>VLOOKUP(P446,'1'!$A$2:$B$68,2)</f>
        <v>Sri Tomo, S.T, M.Kom</v>
      </c>
      <c r="M446" s="333" t="e">
        <f>VLOOKUP(Q446,'1'!$A$2:$B$68,2)</f>
        <v>#N/A</v>
      </c>
      <c r="N446" s="152"/>
      <c r="O446" s="98"/>
      <c r="P446" s="75">
        <v>45</v>
      </c>
      <c r="Q446" s="75" t="s">
        <v>14</v>
      </c>
    </row>
    <row r="447" spans="2:34" ht="21.95" customHeight="1">
      <c r="B447" s="6"/>
      <c r="C447" s="312"/>
      <c r="D447" s="423">
        <v>5</v>
      </c>
      <c r="E447" s="436" t="s">
        <v>179</v>
      </c>
      <c r="F447" s="436"/>
      <c r="G447" s="412" t="s">
        <v>148</v>
      </c>
      <c r="H447" s="348" t="s">
        <v>20</v>
      </c>
      <c r="I447" s="348" t="s">
        <v>225</v>
      </c>
      <c r="J447" s="412" t="s">
        <v>156</v>
      </c>
      <c r="K447" s="348">
        <v>4</v>
      </c>
      <c r="L447" s="383" t="str">
        <f>VLOOKUP(P447,'1'!$A$2:$B$68,2)</f>
        <v>Khoirul Akhyar, S.T, M.Kom</v>
      </c>
      <c r="M447" s="397" t="e">
        <f>VLOOKUP(Q447,'1'!$A$2:$B$68,2)</f>
        <v>#N/A</v>
      </c>
      <c r="N447" s="152"/>
      <c r="O447" s="98"/>
      <c r="P447" s="75">
        <v>28</v>
      </c>
      <c r="Q447" s="75" t="s">
        <v>14</v>
      </c>
    </row>
    <row r="448" spans="2:34" s="75" customFormat="1" ht="21.95" customHeight="1">
      <c r="B448" s="6"/>
      <c r="C448" s="312"/>
      <c r="D448" s="423"/>
      <c r="E448" s="436"/>
      <c r="F448" s="436"/>
      <c r="G448" s="422"/>
      <c r="H448" s="348" t="s">
        <v>54</v>
      </c>
      <c r="I448" s="348" t="s">
        <v>483</v>
      </c>
      <c r="J448" s="422"/>
      <c r="K448" s="348" t="s">
        <v>484</v>
      </c>
      <c r="L448" s="384"/>
      <c r="M448" s="399"/>
      <c r="N448" s="152"/>
      <c r="O448" s="98"/>
      <c r="P448" s="75" t="s">
        <v>14</v>
      </c>
      <c r="Q448" s="75" t="s">
        <v>14</v>
      </c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2:34" s="75" customFormat="1" ht="15.75" customHeight="1" thickBot="1">
      <c r="B449" s="69"/>
      <c r="C449" s="84"/>
      <c r="D449" s="114"/>
      <c r="E449" s="164"/>
      <c r="F449" s="164"/>
      <c r="G449" s="114"/>
      <c r="H449" s="116"/>
      <c r="I449" s="116"/>
      <c r="J449" s="116"/>
      <c r="K449" s="116"/>
      <c r="L449" s="165"/>
      <c r="M449" s="159"/>
      <c r="N449" s="152"/>
      <c r="O449" s="98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2:34" s="75" customFormat="1" ht="15.75" customHeight="1">
      <c r="B450" s="1"/>
      <c r="C450" s="1"/>
      <c r="D450" s="36"/>
      <c r="E450" s="162"/>
      <c r="F450" s="162"/>
      <c r="G450" s="36"/>
      <c r="H450" s="43"/>
      <c r="I450" s="43"/>
      <c r="J450" s="43"/>
      <c r="K450" s="43"/>
      <c r="L450" s="163"/>
      <c r="M450" s="58"/>
      <c r="N450" s="160"/>
      <c r="O450" s="98"/>
      <c r="P450" s="365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2:34" s="75" customFormat="1" ht="15.75" customHeight="1">
      <c r="B451" s="62" t="s">
        <v>241</v>
      </c>
      <c r="C451" s="1"/>
      <c r="D451" s="36"/>
      <c r="E451" s="162"/>
      <c r="F451" s="162"/>
      <c r="G451" s="36"/>
      <c r="L451" s="163"/>
      <c r="M451" s="58"/>
      <c r="N451" s="160"/>
      <c r="O451" s="98"/>
      <c r="P451" s="365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2:34" s="75" customFormat="1" ht="15.75" customHeight="1">
      <c r="B452" s="1"/>
      <c r="C452" s="1"/>
      <c r="D452" s="36"/>
      <c r="E452" s="162"/>
      <c r="F452" s="162"/>
      <c r="G452" s="36"/>
      <c r="H452" s="43"/>
      <c r="L452" s="163"/>
      <c r="M452" s="58"/>
      <c r="N452" s="160"/>
      <c r="O452" s="98"/>
      <c r="P452" s="365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2:34" s="75" customFormat="1" ht="21.75" customHeight="1" thickBot="1">
      <c r="B453" s="18"/>
      <c r="C453" s="125" t="s">
        <v>165</v>
      </c>
      <c r="D453" s="2"/>
      <c r="E453" s="8"/>
      <c r="F453" s="1"/>
      <c r="G453" s="2"/>
      <c r="H453" s="2"/>
      <c r="I453" s="2"/>
      <c r="J453" s="2"/>
      <c r="K453" s="284" t="s">
        <v>44</v>
      </c>
      <c r="L453" s="197"/>
      <c r="M453" s="161"/>
      <c r="N453" s="160"/>
      <c r="O453" s="98"/>
      <c r="P453" s="365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2:34" s="75" customFormat="1" ht="15.75" customHeight="1">
      <c r="B454" s="48" t="s">
        <v>2</v>
      </c>
      <c r="C454" s="335" t="s">
        <v>3</v>
      </c>
      <c r="D454" s="429" t="s">
        <v>4</v>
      </c>
      <c r="E454" s="431" t="s">
        <v>15</v>
      </c>
      <c r="F454" s="432"/>
      <c r="G454" s="429" t="s">
        <v>16</v>
      </c>
      <c r="H454" s="429" t="s">
        <v>59</v>
      </c>
      <c r="I454" s="429" t="s">
        <v>23</v>
      </c>
      <c r="J454" s="429" t="s">
        <v>5</v>
      </c>
      <c r="K454" s="354" t="s">
        <v>6</v>
      </c>
      <c r="L454" s="54" t="s">
        <v>27</v>
      </c>
      <c r="M454" s="55" t="s">
        <v>28</v>
      </c>
      <c r="N454" s="151"/>
      <c r="O454" s="98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2:34" s="75" customFormat="1" ht="15.75" customHeight="1" thickBot="1">
      <c r="B455" s="49" t="s">
        <v>7</v>
      </c>
      <c r="C455" s="336" t="s">
        <v>8</v>
      </c>
      <c r="D455" s="430"/>
      <c r="E455" s="433"/>
      <c r="F455" s="434"/>
      <c r="G455" s="430"/>
      <c r="H455" s="430"/>
      <c r="I455" s="430"/>
      <c r="J455" s="430"/>
      <c r="K455" s="355" t="s">
        <v>9</v>
      </c>
      <c r="L455" s="252"/>
      <c r="M455" s="56"/>
      <c r="N455" s="151"/>
      <c r="O455" s="98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2:34" s="75" customFormat="1" ht="21.95" customHeight="1" thickTop="1" thickBot="1">
      <c r="B456" s="5"/>
      <c r="C456" s="371"/>
      <c r="D456" s="340"/>
      <c r="E456" s="110"/>
      <c r="F456" s="110"/>
      <c r="G456" s="340"/>
      <c r="H456" s="332"/>
      <c r="I456" s="332"/>
      <c r="J456" s="332"/>
      <c r="K456" s="332"/>
      <c r="L456" s="146"/>
      <c r="M456" s="51"/>
      <c r="N456" s="118"/>
      <c r="O456" s="98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2:34" s="75" customFormat="1" ht="21.95" customHeight="1">
      <c r="B457" s="229" t="s">
        <v>207</v>
      </c>
      <c r="C457" s="313" t="s">
        <v>44</v>
      </c>
      <c r="D457" s="406">
        <v>3</v>
      </c>
      <c r="E457" s="408" t="s">
        <v>277</v>
      </c>
      <c r="F457" s="409"/>
      <c r="G457" s="412" t="s">
        <v>150</v>
      </c>
      <c r="H457" s="348" t="s">
        <v>55</v>
      </c>
      <c r="I457" s="348" t="s">
        <v>297</v>
      </c>
      <c r="J457" s="348" t="s">
        <v>157</v>
      </c>
      <c r="K457" s="348">
        <v>28</v>
      </c>
      <c r="L457" s="383" t="str">
        <f>VLOOKUP(P457,'1'!$A$2:$B$68,2)</f>
        <v>Retno Tri Vulandari, S.Si, M.Si</v>
      </c>
      <c r="M457" s="333" t="e">
        <f>VLOOKUP(Q457,'1'!$A$2:$B$68,2)</f>
        <v>#N/A</v>
      </c>
      <c r="N457" s="152"/>
      <c r="O457" s="98"/>
      <c r="P457" s="75">
        <v>34</v>
      </c>
      <c r="Q457" s="75" t="s">
        <v>14</v>
      </c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2:34" s="75" customFormat="1" ht="21.95" customHeight="1">
      <c r="B458" s="68"/>
      <c r="C458" s="313" t="s">
        <v>583</v>
      </c>
      <c r="D458" s="407"/>
      <c r="E458" s="410"/>
      <c r="F458" s="411"/>
      <c r="G458" s="413"/>
      <c r="H458" s="348" t="s">
        <v>55</v>
      </c>
      <c r="I458" s="348" t="s">
        <v>307</v>
      </c>
      <c r="J458" s="348" t="s">
        <v>156</v>
      </c>
      <c r="K458" s="348">
        <v>25</v>
      </c>
      <c r="L458" s="385"/>
      <c r="M458" s="333" t="e">
        <f>VLOOKUP(Q458,'1'!$A$2:$B$68,2)</f>
        <v>#N/A</v>
      </c>
      <c r="N458" s="152"/>
      <c r="O458" s="98"/>
      <c r="P458" s="75">
        <v>7</v>
      </c>
      <c r="Q458" s="75" t="s">
        <v>14</v>
      </c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2:34" s="75" customFormat="1" ht="21.95" customHeight="1">
      <c r="B459" s="66"/>
      <c r="C459" s="314" t="s">
        <v>266</v>
      </c>
      <c r="D459" s="407"/>
      <c r="E459" s="410"/>
      <c r="F459" s="411"/>
      <c r="G459" s="413"/>
      <c r="H459" s="348" t="s">
        <v>55</v>
      </c>
      <c r="I459" s="348" t="s">
        <v>306</v>
      </c>
      <c r="J459" s="414" t="s">
        <v>158</v>
      </c>
      <c r="K459" s="348">
        <v>9</v>
      </c>
      <c r="L459" s="385"/>
      <c r="M459" s="397" t="e">
        <f>VLOOKUP(Q459,'1'!$A$2:$B$68,2)</f>
        <v>#N/A</v>
      </c>
      <c r="N459" s="152"/>
      <c r="O459" s="98"/>
      <c r="P459" s="75">
        <v>35</v>
      </c>
      <c r="Q459" s="75" t="s">
        <v>14</v>
      </c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2:34" s="75" customFormat="1" ht="21.95" customHeight="1">
      <c r="B460" s="66"/>
      <c r="C460" s="312"/>
      <c r="D460" s="428"/>
      <c r="E460" s="410"/>
      <c r="F460" s="411"/>
      <c r="G460" s="413"/>
      <c r="H460" s="348" t="s">
        <v>24</v>
      </c>
      <c r="I460" s="348" t="s">
        <v>447</v>
      </c>
      <c r="J460" s="416"/>
      <c r="K460" s="348" t="s">
        <v>446</v>
      </c>
      <c r="L460" s="384"/>
      <c r="M460" s="399"/>
      <c r="N460" s="152"/>
      <c r="O460" s="98"/>
      <c r="P460" s="75" t="s">
        <v>14</v>
      </c>
      <c r="Q460" s="75" t="s">
        <v>14</v>
      </c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2:34" s="75" customFormat="1" ht="23.1" customHeight="1">
      <c r="B461" s="68"/>
      <c r="C461" s="312"/>
      <c r="D461" s="361">
        <v>5</v>
      </c>
      <c r="E461" s="401" t="s">
        <v>139</v>
      </c>
      <c r="F461" s="402"/>
      <c r="G461" s="350" t="s">
        <v>136</v>
      </c>
      <c r="H461" s="348" t="s">
        <v>24</v>
      </c>
      <c r="I461" s="348" t="s">
        <v>299</v>
      </c>
      <c r="J461" s="348" t="s">
        <v>156</v>
      </c>
      <c r="K461" s="348">
        <v>27</v>
      </c>
      <c r="L461" s="145" t="str">
        <f>VLOOKUP(P461,'1'!$A$2:$B$68,2)</f>
        <v>Didik Nugroho, S. Kom, M.Kom</v>
      </c>
      <c r="M461" s="333" t="e">
        <f>VLOOKUP(Q461,'1'!$A$2:$B$68,2)</f>
        <v>#N/A</v>
      </c>
      <c r="N461" s="152"/>
      <c r="O461" s="98"/>
      <c r="P461" s="75">
        <v>14</v>
      </c>
      <c r="Q461" s="75" t="s">
        <v>14</v>
      </c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2:34" s="75" customFormat="1" ht="21.95" customHeight="1">
      <c r="B462" s="66"/>
      <c r="C462" s="312"/>
      <c r="D462" s="423">
        <v>7</v>
      </c>
      <c r="E462" s="424" t="s">
        <v>182</v>
      </c>
      <c r="F462" s="424"/>
      <c r="G462" s="427" t="s">
        <v>136</v>
      </c>
      <c r="H462" s="279" t="s">
        <v>54</v>
      </c>
      <c r="I462" s="348" t="s">
        <v>398</v>
      </c>
      <c r="J462" s="348" t="s">
        <v>157</v>
      </c>
      <c r="K462" s="348" t="s">
        <v>229</v>
      </c>
      <c r="L462" s="383" t="str">
        <f>VLOOKUP(P462,'1'!$A$2:$B$68,2)</f>
        <v>Teguh Susyanto,S.Kom, M.Cs</v>
      </c>
      <c r="M462" s="333" t="e">
        <f>VLOOKUP(Q462,'1'!$A$2:$B$68,2)</f>
        <v>#N/A</v>
      </c>
      <c r="N462" s="152"/>
      <c r="O462" s="98"/>
      <c r="P462" s="75">
        <v>48</v>
      </c>
      <c r="Q462" s="75" t="s">
        <v>14</v>
      </c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2:34" s="75" customFormat="1" ht="21.95" customHeight="1">
      <c r="B463" s="66"/>
      <c r="C463" s="312"/>
      <c r="D463" s="423"/>
      <c r="E463" s="425"/>
      <c r="F463" s="425"/>
      <c r="G463" s="427"/>
      <c r="H463" s="279" t="s">
        <v>54</v>
      </c>
      <c r="I463" s="348" t="s">
        <v>404</v>
      </c>
      <c r="J463" s="414" t="s">
        <v>158</v>
      </c>
      <c r="K463" s="348" t="s">
        <v>405</v>
      </c>
      <c r="L463" s="385"/>
      <c r="M463" s="397" t="e">
        <f>VLOOKUP(Q463,'1'!$A$2:$B$68,2)</f>
        <v>#N/A</v>
      </c>
      <c r="N463" s="152"/>
      <c r="O463" s="98"/>
      <c r="P463" s="75">
        <v>35</v>
      </c>
      <c r="Q463" s="75" t="s">
        <v>14</v>
      </c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2:34" s="75" customFormat="1" ht="21.95" customHeight="1">
      <c r="B464" s="68"/>
      <c r="C464" s="371"/>
      <c r="D464" s="423"/>
      <c r="E464" s="426"/>
      <c r="F464" s="426"/>
      <c r="G464" s="427"/>
      <c r="H464" s="279" t="s">
        <v>54</v>
      </c>
      <c r="I464" s="348" t="s">
        <v>380</v>
      </c>
      <c r="J464" s="416"/>
      <c r="K464" s="348">
        <v>11</v>
      </c>
      <c r="L464" s="384"/>
      <c r="M464" s="399"/>
      <c r="N464" s="152"/>
      <c r="O464" s="98"/>
      <c r="P464" s="75" t="s">
        <v>14</v>
      </c>
      <c r="Q464" s="75" t="s">
        <v>14</v>
      </c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2:34" s="75" customFormat="1" ht="21.95" customHeight="1">
      <c r="B465" s="5"/>
      <c r="C465" s="371"/>
      <c r="D465" s="212"/>
      <c r="E465" s="213"/>
      <c r="F465" s="213"/>
      <c r="G465" s="210"/>
      <c r="L465" s="188"/>
      <c r="M465" s="189"/>
      <c r="N465" s="98"/>
      <c r="O465" s="98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2:34" s="75" customFormat="1" ht="21.95" customHeight="1">
      <c r="B466" s="5"/>
      <c r="C466" s="312"/>
      <c r="D466" s="417" t="s">
        <v>36</v>
      </c>
      <c r="E466" s="418"/>
      <c r="F466" s="418"/>
      <c r="G466" s="418"/>
      <c r="H466" s="418"/>
      <c r="I466" s="418"/>
      <c r="J466" s="418"/>
      <c r="K466" s="418"/>
      <c r="L466" s="418"/>
      <c r="M466" s="419"/>
      <c r="N466" s="365"/>
      <c r="O466" s="365"/>
      <c r="P466" s="75" t="s">
        <v>14</v>
      </c>
      <c r="Q466" s="75" t="s">
        <v>14</v>
      </c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2:34" s="75" customFormat="1" ht="21.95" customHeight="1">
      <c r="B467" s="150"/>
      <c r="C467" s="377" t="s">
        <v>170</v>
      </c>
      <c r="D467" s="361">
        <v>5</v>
      </c>
      <c r="E467" s="420" t="s">
        <v>82</v>
      </c>
      <c r="F467" s="421"/>
      <c r="G467" s="412" t="s">
        <v>124</v>
      </c>
      <c r="H467" s="348" t="s">
        <v>20</v>
      </c>
      <c r="I467" s="348" t="s">
        <v>364</v>
      </c>
      <c r="J467" s="414" t="s">
        <v>156</v>
      </c>
      <c r="K467" s="348">
        <v>3</v>
      </c>
      <c r="L467" s="383" t="str">
        <f>VLOOKUP(P467,'1'!$A$2:$B$68,2)</f>
        <v>Prihanto, M.Si</v>
      </c>
      <c r="M467" s="397" t="e">
        <f>VLOOKUP(Q467,'1'!$A$2:$B$68,2)</f>
        <v>#N/A</v>
      </c>
      <c r="N467" s="152"/>
      <c r="O467" s="98"/>
      <c r="P467" s="75">
        <v>35</v>
      </c>
      <c r="Q467" s="75" t="s">
        <v>14</v>
      </c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2:34" s="75" customFormat="1" ht="21.95" customHeight="1">
      <c r="B468" s="6"/>
      <c r="C468" s="403" t="s">
        <v>171</v>
      </c>
      <c r="D468" s="230">
        <v>5</v>
      </c>
      <c r="E468" s="404" t="s">
        <v>82</v>
      </c>
      <c r="F468" s="405"/>
      <c r="G468" s="413"/>
      <c r="H468" s="348" t="s">
        <v>54</v>
      </c>
      <c r="I468" s="348" t="s">
        <v>577</v>
      </c>
      <c r="J468" s="415"/>
      <c r="K468" s="348" t="s">
        <v>143</v>
      </c>
      <c r="L468" s="385"/>
      <c r="M468" s="398"/>
      <c r="N468" s="152"/>
      <c r="O468" s="98"/>
      <c r="P468" s="75" t="s">
        <v>14</v>
      </c>
      <c r="Q468" s="75" t="s">
        <v>14</v>
      </c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2:34" s="75" customFormat="1" ht="21.95" customHeight="1">
      <c r="B469" s="6"/>
      <c r="C469" s="403"/>
      <c r="D469" s="230">
        <v>3</v>
      </c>
      <c r="E469" s="343" t="s">
        <v>451</v>
      </c>
      <c r="F469" s="344"/>
      <c r="G469" s="422"/>
      <c r="H469" s="348" t="s">
        <v>24</v>
      </c>
      <c r="I469" s="348" t="s">
        <v>294</v>
      </c>
      <c r="J469" s="416"/>
      <c r="K469" s="348">
        <v>2</v>
      </c>
      <c r="L469" s="384"/>
      <c r="M469" s="399"/>
      <c r="N469" s="152"/>
      <c r="O469" s="98"/>
      <c r="P469" s="75" t="s">
        <v>14</v>
      </c>
      <c r="Q469" s="75" t="s">
        <v>14</v>
      </c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2:34" s="75" customFormat="1" ht="21.95" customHeight="1">
      <c r="B470" s="66"/>
      <c r="C470" s="313" t="s">
        <v>44</v>
      </c>
      <c r="D470" s="406">
        <v>3</v>
      </c>
      <c r="E470" s="408" t="s">
        <v>277</v>
      </c>
      <c r="F470" s="409"/>
      <c r="G470" s="412" t="s">
        <v>148</v>
      </c>
      <c r="H470" s="348" t="s">
        <v>55</v>
      </c>
      <c r="I470" s="348" t="s">
        <v>308</v>
      </c>
      <c r="J470" s="414" t="s">
        <v>156</v>
      </c>
      <c r="K470" s="348">
        <v>23</v>
      </c>
      <c r="L470" s="383" t="str">
        <f>VLOOKUP(P470,'1'!$A$2:$B$68,2)</f>
        <v>Retno Tri Vulandari, S.Si, M.Si</v>
      </c>
      <c r="M470" s="397" t="e">
        <f>VLOOKUP(Q470,'1'!$A$2:$B$68,2)</f>
        <v>#N/A</v>
      </c>
      <c r="N470" s="152"/>
      <c r="O470" s="98"/>
      <c r="P470" s="75">
        <v>34</v>
      </c>
      <c r="Q470" s="75" t="s">
        <v>14</v>
      </c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2:34" s="75" customFormat="1" ht="21.95" customHeight="1">
      <c r="B471" s="66"/>
      <c r="C471" s="313" t="s">
        <v>583</v>
      </c>
      <c r="D471" s="407"/>
      <c r="E471" s="410"/>
      <c r="F471" s="411"/>
      <c r="G471" s="413"/>
      <c r="H471" s="348" t="s">
        <v>55</v>
      </c>
      <c r="I471" s="348" t="s">
        <v>185</v>
      </c>
      <c r="J471" s="415"/>
      <c r="K471" s="348">
        <v>1</v>
      </c>
      <c r="L471" s="385"/>
      <c r="M471" s="398"/>
      <c r="N471" s="152"/>
      <c r="O471" s="98"/>
      <c r="P471" s="75" t="s">
        <v>14</v>
      </c>
      <c r="Q471" s="75" t="s">
        <v>14</v>
      </c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2:34" s="75" customFormat="1" ht="21.95" customHeight="1">
      <c r="B472" s="66"/>
      <c r="C472" s="314" t="s">
        <v>266</v>
      </c>
      <c r="D472" s="407"/>
      <c r="E472" s="410"/>
      <c r="F472" s="411"/>
      <c r="G472" s="413"/>
      <c r="H472" s="348" t="s">
        <v>24</v>
      </c>
      <c r="I472" s="348" t="s">
        <v>295</v>
      </c>
      <c r="J472" s="416"/>
      <c r="K472" s="348" t="s">
        <v>296</v>
      </c>
      <c r="L472" s="384"/>
      <c r="M472" s="399"/>
      <c r="N472" s="152"/>
      <c r="O472" s="98"/>
      <c r="P472" s="75" t="s">
        <v>14</v>
      </c>
      <c r="Q472" s="75" t="s">
        <v>14</v>
      </c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2:34" s="75" customFormat="1" ht="21.95" customHeight="1">
      <c r="B473" s="66"/>
      <c r="C473" s="312"/>
      <c r="D473" s="361">
        <v>7</v>
      </c>
      <c r="E473" s="400" t="s">
        <v>182</v>
      </c>
      <c r="F473" s="400"/>
      <c r="G473" s="350" t="s">
        <v>148</v>
      </c>
      <c r="H473" s="348" t="s">
        <v>54</v>
      </c>
      <c r="I473" s="348" t="s">
        <v>470</v>
      </c>
      <c r="J473" s="348" t="s">
        <v>157</v>
      </c>
      <c r="K473" s="348" t="s">
        <v>469</v>
      </c>
      <c r="L473" s="145" t="str">
        <f>VLOOKUP(P473,'1'!$A$2:$B$68,2)</f>
        <v>Teguh Susyanto,S.Kom, M.Cs</v>
      </c>
      <c r="M473" s="181" t="e">
        <f>VLOOKUP(Q473,'1'!$A$2:$B$68,2)</f>
        <v>#N/A</v>
      </c>
      <c r="N473" s="152"/>
      <c r="O473" s="98"/>
      <c r="P473" s="75">
        <v>48</v>
      </c>
      <c r="Q473" s="75" t="s">
        <v>14</v>
      </c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2:34" s="75" customFormat="1" ht="23.1" customHeight="1">
      <c r="B474" s="5"/>
      <c r="C474" s="130"/>
      <c r="D474" s="361">
        <v>5</v>
      </c>
      <c r="E474" s="401" t="s">
        <v>139</v>
      </c>
      <c r="F474" s="402"/>
      <c r="G474" s="350" t="s">
        <v>162</v>
      </c>
      <c r="H474" s="348" t="s">
        <v>249</v>
      </c>
      <c r="I474" s="348" t="s">
        <v>345</v>
      </c>
      <c r="J474" s="348" t="s">
        <v>615</v>
      </c>
      <c r="K474" s="348" t="s">
        <v>234</v>
      </c>
      <c r="L474" s="145" t="str">
        <f>VLOOKUP(P474,'1'!$A$2:$B$68,2)</f>
        <v>Didik Nugroho, S. Kom, M.Kom</v>
      </c>
      <c r="M474" s="181" t="e">
        <f>VLOOKUP(Q474,'1'!$A$2:$B$68,2)</f>
        <v>#N/A</v>
      </c>
      <c r="N474" s="152"/>
      <c r="O474" s="98"/>
      <c r="P474" s="75">
        <v>14</v>
      </c>
      <c r="Q474" s="75" t="s">
        <v>14</v>
      </c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2:34" s="75" customFormat="1" ht="21.95" customHeight="1" thickBot="1">
      <c r="B475" s="288"/>
      <c r="C475" s="289"/>
      <c r="D475" s="259"/>
      <c r="E475" s="260"/>
      <c r="F475" s="261"/>
      <c r="G475" s="259"/>
      <c r="H475" s="259"/>
      <c r="I475" s="259"/>
      <c r="J475" s="259"/>
      <c r="K475" s="290"/>
      <c r="L475" s="262"/>
      <c r="M475" s="220"/>
      <c r="N475" s="106"/>
      <c r="O475" s="98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2:34" s="75" customFormat="1" ht="21.95" customHeight="1">
      <c r="B476" s="291"/>
      <c r="C476" s="292"/>
      <c r="D476" s="293"/>
      <c r="E476" s="293"/>
      <c r="F476" s="293"/>
      <c r="G476" s="293"/>
      <c r="H476" s="293"/>
      <c r="I476" s="293"/>
      <c r="J476" s="293"/>
      <c r="K476" s="293"/>
      <c r="L476" s="294"/>
      <c r="M476" s="295"/>
      <c r="N476" s="176"/>
      <c r="O476" s="98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2:34" s="75" customFormat="1" ht="21.95" customHeight="1">
      <c r="B477" s="62" t="s">
        <v>241</v>
      </c>
      <c r="C477" s="296"/>
      <c r="D477" s="297"/>
      <c r="E477" s="297"/>
      <c r="F477" s="297"/>
      <c r="G477" s="297"/>
      <c r="H477" s="297"/>
      <c r="I477" s="297"/>
      <c r="J477" s="297"/>
      <c r="K477" s="297"/>
      <c r="L477" s="298"/>
      <c r="M477" s="299"/>
      <c r="N477" s="176"/>
      <c r="O477" s="98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2:34" s="75" customFormat="1" ht="21.95" customHeight="1">
      <c r="B478" s="62"/>
      <c r="C478" s="296"/>
      <c r="D478" s="297"/>
      <c r="E478" s="297"/>
      <c r="F478" s="297"/>
      <c r="G478" s="297"/>
      <c r="H478" s="297"/>
      <c r="I478" s="297"/>
      <c r="J478" s="297"/>
      <c r="K478" s="297"/>
      <c r="L478" s="298"/>
      <c r="M478" s="299"/>
      <c r="N478" s="176"/>
      <c r="O478" s="9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2:34" s="75" customFormat="1" ht="15.75" customHeight="1">
      <c r="B479" s="1"/>
      <c r="C479" s="111"/>
      <c r="D479" s="36"/>
      <c r="E479" s="37"/>
      <c r="F479" s="37"/>
      <c r="G479" s="36"/>
      <c r="H479" s="43"/>
      <c r="I479" s="43"/>
      <c r="J479" s="43"/>
      <c r="K479" s="43"/>
      <c r="L479" s="264"/>
      <c r="M479" s="58"/>
      <c r="N479" s="365"/>
      <c r="O479" s="365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2:34" ht="15.75" customHeight="1">
      <c r="B480" s="78" t="s">
        <v>10</v>
      </c>
      <c r="C480" s="3"/>
      <c r="D480" s="3"/>
      <c r="E480" s="3"/>
      <c r="F480" s="3"/>
      <c r="G480" s="75" t="s">
        <v>58</v>
      </c>
      <c r="H480" s="1"/>
      <c r="I480" s="45"/>
      <c r="J480" s="43"/>
      <c r="K480" s="43"/>
      <c r="L480" s="264"/>
      <c r="M480" s="58"/>
      <c r="N480" s="365"/>
      <c r="O480" s="365"/>
    </row>
    <row r="481" spans="1:34" ht="15.75" customHeight="1">
      <c r="B481" s="77"/>
      <c r="C481" s="77" t="s">
        <v>26</v>
      </c>
      <c r="J481" s="12" t="s">
        <v>629</v>
      </c>
      <c r="K481" s="43"/>
      <c r="L481" s="264"/>
      <c r="M481" s="58"/>
      <c r="N481" s="365"/>
      <c r="O481" s="365"/>
    </row>
    <row r="482" spans="1:34" ht="15.75" customHeight="1">
      <c r="B482" s="77"/>
      <c r="C482" s="77" t="s">
        <v>50</v>
      </c>
      <c r="J482" s="12" t="s">
        <v>11</v>
      </c>
      <c r="K482" s="43"/>
      <c r="L482" s="264"/>
      <c r="M482" s="58"/>
      <c r="N482" s="365"/>
      <c r="O482" s="365"/>
    </row>
    <row r="483" spans="1:34" ht="15.75" customHeight="1">
      <c r="C483" s="30"/>
      <c r="J483" s="12" t="s">
        <v>37</v>
      </c>
      <c r="K483" s="43"/>
      <c r="L483" s="264"/>
      <c r="M483" s="58"/>
      <c r="N483" s="365"/>
      <c r="O483" s="365"/>
    </row>
    <row r="484" spans="1:34" ht="15.75" customHeight="1">
      <c r="B484" s="30"/>
      <c r="C484" s="3"/>
      <c r="K484" s="43"/>
      <c r="L484" s="264"/>
      <c r="M484" s="58"/>
      <c r="N484" s="365"/>
      <c r="O484" s="365"/>
    </row>
    <row r="485" spans="1:34" ht="15.75" customHeight="1">
      <c r="B485" s="80"/>
      <c r="C485" s="3"/>
      <c r="J485" s="3"/>
      <c r="K485" s="43"/>
      <c r="L485" s="264"/>
      <c r="M485" s="58"/>
      <c r="N485" s="365"/>
      <c r="O485" s="365"/>
    </row>
    <row r="486" spans="1:34" s="22" customFormat="1" ht="15.75" customHeight="1">
      <c r="A486" s="75"/>
      <c r="B486" s="77"/>
      <c r="C486" s="3"/>
      <c r="D486" s="75"/>
      <c r="E486" s="75"/>
      <c r="F486" s="75"/>
      <c r="G486" s="75"/>
      <c r="H486" s="75"/>
      <c r="I486" s="75"/>
      <c r="J486" s="3" t="s">
        <v>1</v>
      </c>
      <c r="K486" s="43"/>
      <c r="L486" s="264"/>
      <c r="M486" s="58"/>
      <c r="N486" s="99"/>
      <c r="O486" s="99"/>
      <c r="P486" s="119"/>
      <c r="Q486" s="119"/>
      <c r="R486" s="119"/>
    </row>
    <row r="487" spans="1:34" ht="15">
      <c r="B487" s="80"/>
      <c r="C487" s="3"/>
      <c r="J487" s="4"/>
      <c r="K487" s="43"/>
      <c r="L487" s="264"/>
      <c r="M487" s="58"/>
    </row>
    <row r="488" spans="1:34" s="75" customFormat="1" ht="15">
      <c r="B488" s="77"/>
      <c r="C488" s="79"/>
      <c r="K488" s="43"/>
      <c r="L488" s="264"/>
      <c r="M488" s="5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s="75" customFormat="1" ht="15">
      <c r="B489" s="80"/>
      <c r="C489" s="81"/>
      <c r="J489" s="13" t="s">
        <v>62</v>
      </c>
      <c r="K489" s="43"/>
      <c r="L489" s="264"/>
      <c r="M489" s="58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s="75" customFormat="1" ht="15">
      <c r="J490" s="43"/>
      <c r="K490" s="43"/>
      <c r="L490" s="264"/>
      <c r="M490" s="58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4" s="75" customFormat="1" ht="15">
      <c r="J491" s="43"/>
      <c r="K491" s="43"/>
      <c r="L491" s="264"/>
      <c r="M491" s="58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:34" s="75" customFormat="1" ht="15">
      <c r="J492" s="43"/>
      <c r="K492" s="43"/>
      <c r="L492" s="264"/>
      <c r="M492" s="58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:34" s="75" customFormat="1" ht="15">
      <c r="J493" s="43"/>
      <c r="K493" s="43"/>
      <c r="L493" s="264"/>
      <c r="M493" s="58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:34" s="75" customFormat="1" ht="15">
      <c r="J494" s="43"/>
      <c r="K494" s="43"/>
      <c r="L494" s="264"/>
      <c r="M494" s="58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:34" s="75" customFormat="1" ht="15">
      <c r="J495" s="43"/>
      <c r="K495" s="43"/>
      <c r="L495" s="264"/>
      <c r="M495" s="58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:34" s="75" customFormat="1" ht="15">
      <c r="J496" s="43"/>
      <c r="K496" s="43"/>
      <c r="L496" s="264"/>
      <c r="M496" s="58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2:34" s="75" customFormat="1" ht="15">
      <c r="B497" s="80" t="s">
        <v>18</v>
      </c>
      <c r="C497" s="3" t="s">
        <v>12</v>
      </c>
      <c r="J497" s="43"/>
      <c r="K497" s="43"/>
      <c r="L497" s="264"/>
      <c r="M497" s="58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2:34" s="75" customFormat="1" ht="15">
      <c r="B498" s="267"/>
      <c r="C498" s="78" t="s">
        <v>52</v>
      </c>
      <c r="D498" s="3"/>
      <c r="E498" s="3"/>
      <c r="F498" s="3"/>
      <c r="H498" s="1"/>
      <c r="J498" s="43"/>
      <c r="K498" s="43"/>
      <c r="L498" s="264"/>
      <c r="M498" s="5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2:34" s="75" customFormat="1" ht="15">
      <c r="B499" s="80" t="s">
        <v>18</v>
      </c>
      <c r="C499" s="3" t="s">
        <v>40</v>
      </c>
      <c r="D499" s="3"/>
      <c r="E499" s="3"/>
      <c r="F499" s="3"/>
      <c r="H499" s="1"/>
      <c r="J499" s="43"/>
      <c r="K499" s="43"/>
      <c r="L499" s="264"/>
      <c r="M499" s="58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2:34" s="75" customFormat="1" ht="15">
      <c r="B500" s="77" t="s">
        <v>1</v>
      </c>
      <c r="C500" s="3" t="s">
        <v>49</v>
      </c>
      <c r="D500" s="3"/>
      <c r="E500" s="3"/>
      <c r="F500" s="3"/>
      <c r="H500" s="12"/>
      <c r="J500" s="43"/>
      <c r="K500" s="43"/>
      <c r="L500" s="264"/>
      <c r="M500" s="58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2:34" s="75" customFormat="1" ht="15">
      <c r="B501" s="80" t="s">
        <v>18</v>
      </c>
      <c r="C501" s="3" t="s">
        <v>13</v>
      </c>
      <c r="D501" s="3"/>
      <c r="E501" s="3"/>
      <c r="F501" s="3"/>
      <c r="H501" s="12"/>
      <c r="J501" s="43"/>
      <c r="K501" s="43"/>
      <c r="L501" s="264"/>
      <c r="M501" s="58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2:34" s="75" customFormat="1" ht="15">
      <c r="B502" s="77" t="s">
        <v>1</v>
      </c>
      <c r="C502" s="3" t="s">
        <v>22</v>
      </c>
      <c r="D502" s="3"/>
      <c r="E502" s="3"/>
      <c r="F502" s="3"/>
      <c r="H502" s="12"/>
      <c r="J502" s="43"/>
      <c r="K502" s="43"/>
      <c r="L502" s="264"/>
      <c r="M502" s="58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2:34" s="75" customFormat="1" ht="15">
      <c r="B503" s="80" t="s">
        <v>18</v>
      </c>
      <c r="C503" s="3" t="s">
        <v>25</v>
      </c>
      <c r="H503" s="3"/>
      <c r="J503" s="43"/>
      <c r="K503" s="43"/>
      <c r="L503" s="264"/>
      <c r="M503" s="58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2:34" s="75" customFormat="1" ht="15">
      <c r="B504" s="77" t="s">
        <v>1</v>
      </c>
      <c r="C504" s="79" t="s">
        <v>41</v>
      </c>
      <c r="G504" s="268"/>
      <c r="H504" s="3"/>
      <c r="J504" s="43"/>
      <c r="K504" s="43"/>
      <c r="L504" s="264"/>
      <c r="M504" s="58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2:34" s="75" customFormat="1" ht="15">
      <c r="B505" s="80" t="s">
        <v>18</v>
      </c>
      <c r="C505" s="81" t="s">
        <v>38</v>
      </c>
      <c r="H505" s="4"/>
      <c r="J505" s="43"/>
      <c r="K505" s="43"/>
      <c r="L505" s="264"/>
      <c r="M505" s="58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2:34" s="75" customFormat="1" ht="15.75">
      <c r="B506" s="80" t="s">
        <v>18</v>
      </c>
      <c r="C506" s="30" t="s">
        <v>51</v>
      </c>
      <c r="H506" s="13"/>
      <c r="J506" s="43"/>
      <c r="K506" s="43"/>
      <c r="L506" s="264"/>
      <c r="M506" s="58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2:34" s="75" customFormat="1" ht="15">
      <c r="H507" s="268"/>
      <c r="J507" s="43"/>
      <c r="K507" s="43"/>
      <c r="L507" s="264"/>
      <c r="M507" s="58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2:34" s="75" customFormat="1" ht="15">
      <c r="J508" s="43"/>
      <c r="K508" s="43"/>
      <c r="L508" s="264"/>
      <c r="M508" s="5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2:34" s="75" customFormat="1" ht="15">
      <c r="B509" s="77" t="s">
        <v>26</v>
      </c>
      <c r="J509" s="43"/>
      <c r="K509" s="43"/>
      <c r="L509" s="264"/>
      <c r="M509" s="58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2:34" s="75" customFormat="1" ht="15">
      <c r="B510" s="77" t="s">
        <v>50</v>
      </c>
      <c r="J510" s="43"/>
      <c r="K510" s="43"/>
      <c r="L510" s="264"/>
      <c r="M510" s="58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2:34" s="75" customFormat="1" ht="15">
      <c r="J511" s="43"/>
      <c r="K511" s="43"/>
      <c r="L511" s="264"/>
      <c r="M511" s="58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2:34" s="75" customFormat="1" ht="18.75">
      <c r="B512" s="59" t="s">
        <v>51</v>
      </c>
      <c r="J512" s="43"/>
      <c r="K512" s="43"/>
      <c r="L512" s="264"/>
      <c r="M512" s="58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:34" s="75" customFormat="1" ht="15">
      <c r="J513" s="43"/>
      <c r="K513" s="43"/>
      <c r="L513" s="264"/>
      <c r="M513" s="58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:34" s="75" customFormat="1" ht="15.75">
      <c r="A514" s="119"/>
      <c r="B514" s="120"/>
      <c r="C514" s="121"/>
      <c r="D514" s="122"/>
      <c r="E514" s="123"/>
      <c r="F514" s="123"/>
      <c r="G514" s="122"/>
      <c r="H514" s="120"/>
      <c r="I514" s="120"/>
      <c r="J514" s="120"/>
      <c r="K514" s="120"/>
      <c r="L514" s="269"/>
      <c r="M514" s="12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</sheetData>
  <mergeCells count="778">
    <mergeCell ref="B2:M2"/>
    <mergeCell ref="B3:M3"/>
    <mergeCell ref="B4:M4"/>
    <mergeCell ref="B5:M5"/>
    <mergeCell ref="B6:N6"/>
    <mergeCell ref="B7:M7"/>
    <mergeCell ref="B8:M8"/>
    <mergeCell ref="E9:F9"/>
    <mergeCell ref="E10:G10"/>
    <mergeCell ref="D11:D12"/>
    <mergeCell ref="E11:F12"/>
    <mergeCell ref="G11:G12"/>
    <mergeCell ref="H11:H12"/>
    <mergeCell ref="I11:I12"/>
    <mergeCell ref="J11:J12"/>
    <mergeCell ref="L11:L12"/>
    <mergeCell ref="M11:M12"/>
    <mergeCell ref="N11:N12"/>
    <mergeCell ref="D14:D15"/>
    <mergeCell ref="E14:F15"/>
    <mergeCell ref="G14:G15"/>
    <mergeCell ref="D16:D18"/>
    <mergeCell ref="E16:F18"/>
    <mergeCell ref="G16:G18"/>
    <mergeCell ref="J17:J18"/>
    <mergeCell ref="J21:J23"/>
    <mergeCell ref="L21:L23"/>
    <mergeCell ref="M21:M23"/>
    <mergeCell ref="E23:F23"/>
    <mergeCell ref="M17:M18"/>
    <mergeCell ref="D19:D20"/>
    <mergeCell ref="E19:F20"/>
    <mergeCell ref="G19:G20"/>
    <mergeCell ref="J19:J20"/>
    <mergeCell ref="L19:L20"/>
    <mergeCell ref="M19:M20"/>
    <mergeCell ref="D24:D25"/>
    <mergeCell ref="E24:F25"/>
    <mergeCell ref="G24:G25"/>
    <mergeCell ref="D26:D28"/>
    <mergeCell ref="E26:F28"/>
    <mergeCell ref="G26:G28"/>
    <mergeCell ref="D21:D22"/>
    <mergeCell ref="E21:F22"/>
    <mergeCell ref="G21:G23"/>
    <mergeCell ref="J26:J27"/>
    <mergeCell ref="M26:M27"/>
    <mergeCell ref="E29:F29"/>
    <mergeCell ref="D30:N30"/>
    <mergeCell ref="C31:C32"/>
    <mergeCell ref="E31:F31"/>
    <mergeCell ref="G31:G32"/>
    <mergeCell ref="J31:J32"/>
    <mergeCell ref="L31:L32"/>
    <mergeCell ref="M37:M38"/>
    <mergeCell ref="M31:M32"/>
    <mergeCell ref="E32:F32"/>
    <mergeCell ref="D33:D35"/>
    <mergeCell ref="E33:F35"/>
    <mergeCell ref="G33:G35"/>
    <mergeCell ref="J33:J35"/>
    <mergeCell ref="L33:L35"/>
    <mergeCell ref="M33:M35"/>
    <mergeCell ref="E39:F39"/>
    <mergeCell ref="D40:D41"/>
    <mergeCell ref="E40:F41"/>
    <mergeCell ref="G40:G41"/>
    <mergeCell ref="J40:J41"/>
    <mergeCell ref="L40:L41"/>
    <mergeCell ref="E36:F36"/>
    <mergeCell ref="E37:F38"/>
    <mergeCell ref="G37:G38"/>
    <mergeCell ref="J37:J38"/>
    <mergeCell ref="L37:L38"/>
    <mergeCell ref="E48:F48"/>
    <mergeCell ref="D49:D51"/>
    <mergeCell ref="E49:F51"/>
    <mergeCell ref="G49:G51"/>
    <mergeCell ref="J49:J51"/>
    <mergeCell ref="L49:L51"/>
    <mergeCell ref="M40:M41"/>
    <mergeCell ref="E42:F42"/>
    <mergeCell ref="K43:K44"/>
    <mergeCell ref="D45:D47"/>
    <mergeCell ref="E45:F47"/>
    <mergeCell ref="G45:G47"/>
    <mergeCell ref="D60:D62"/>
    <mergeCell ref="E60:F62"/>
    <mergeCell ref="G60:G62"/>
    <mergeCell ref="D65:M65"/>
    <mergeCell ref="E66:F66"/>
    <mergeCell ref="M49:M51"/>
    <mergeCell ref="D52:D55"/>
    <mergeCell ref="E52:F55"/>
    <mergeCell ref="G52:G55"/>
    <mergeCell ref="D56:D59"/>
    <mergeCell ref="E56:F59"/>
    <mergeCell ref="G56:G59"/>
    <mergeCell ref="J57:J59"/>
    <mergeCell ref="M57:M59"/>
    <mergeCell ref="M68:M69"/>
    <mergeCell ref="E70:F70"/>
    <mergeCell ref="J70:J71"/>
    <mergeCell ref="L70:L71"/>
    <mergeCell ref="M70:M71"/>
    <mergeCell ref="E71:F71"/>
    <mergeCell ref="C67:C69"/>
    <mergeCell ref="D67:D69"/>
    <mergeCell ref="E67:F69"/>
    <mergeCell ref="G67:G69"/>
    <mergeCell ref="J68:J69"/>
    <mergeCell ref="E72:F72"/>
    <mergeCell ref="J72:J73"/>
    <mergeCell ref="L72:L73"/>
    <mergeCell ref="M72:M73"/>
    <mergeCell ref="E73:F73"/>
    <mergeCell ref="D74:D76"/>
    <mergeCell ref="E74:F76"/>
    <mergeCell ref="G74:G76"/>
    <mergeCell ref="J74:J76"/>
    <mergeCell ref="L74:L76"/>
    <mergeCell ref="D82:D84"/>
    <mergeCell ref="E82:F84"/>
    <mergeCell ref="G82:G84"/>
    <mergeCell ref="J83:J84"/>
    <mergeCell ref="M83:M84"/>
    <mergeCell ref="M74:M76"/>
    <mergeCell ref="E77:F77"/>
    <mergeCell ref="E78:F78"/>
    <mergeCell ref="D79:D81"/>
    <mergeCell ref="E79:F81"/>
    <mergeCell ref="G79:G81"/>
    <mergeCell ref="J79:J81"/>
    <mergeCell ref="L79:L81"/>
    <mergeCell ref="M79:M81"/>
    <mergeCell ref="H93:H94"/>
    <mergeCell ref="I93:I94"/>
    <mergeCell ref="J93:J94"/>
    <mergeCell ref="D85:D86"/>
    <mergeCell ref="E85:F86"/>
    <mergeCell ref="G85:G86"/>
    <mergeCell ref="J85:J86"/>
    <mergeCell ref="L85:L86"/>
    <mergeCell ref="M85:M86"/>
    <mergeCell ref="D96:D97"/>
    <mergeCell ref="E96:F97"/>
    <mergeCell ref="G96:G97"/>
    <mergeCell ref="D98:D100"/>
    <mergeCell ref="E98:E100"/>
    <mergeCell ref="D101:D103"/>
    <mergeCell ref="E101:F103"/>
    <mergeCell ref="G101:G103"/>
    <mergeCell ref="D93:D94"/>
    <mergeCell ref="E93:F94"/>
    <mergeCell ref="G93:G94"/>
    <mergeCell ref="D106:D108"/>
    <mergeCell ref="E106:F108"/>
    <mergeCell ref="G106:G108"/>
    <mergeCell ref="J107:J108"/>
    <mergeCell ref="M107:M108"/>
    <mergeCell ref="D104:D105"/>
    <mergeCell ref="E104:F105"/>
    <mergeCell ref="G104:G105"/>
    <mergeCell ref="J104:J105"/>
    <mergeCell ref="L104:L105"/>
    <mergeCell ref="M104:M105"/>
    <mergeCell ref="M111:M112"/>
    <mergeCell ref="D113:D115"/>
    <mergeCell ref="E113:F115"/>
    <mergeCell ref="G113:G115"/>
    <mergeCell ref="D117:N117"/>
    <mergeCell ref="D109:D110"/>
    <mergeCell ref="E109:F110"/>
    <mergeCell ref="G109:G112"/>
    <mergeCell ref="D111:D112"/>
    <mergeCell ref="E111:F112"/>
    <mergeCell ref="J111:J112"/>
    <mergeCell ref="J120:J121"/>
    <mergeCell ref="L120:L121"/>
    <mergeCell ref="M120:M121"/>
    <mergeCell ref="D118:D119"/>
    <mergeCell ref="E118:F119"/>
    <mergeCell ref="G118:G119"/>
    <mergeCell ref="J118:J119"/>
    <mergeCell ref="L118:L119"/>
    <mergeCell ref="M118:M119"/>
    <mergeCell ref="D122:D123"/>
    <mergeCell ref="E122:F123"/>
    <mergeCell ref="G122:G123"/>
    <mergeCell ref="D125:D126"/>
    <mergeCell ref="E125:F126"/>
    <mergeCell ref="G125:G126"/>
    <mergeCell ref="D120:D121"/>
    <mergeCell ref="E120:F121"/>
    <mergeCell ref="G120:G121"/>
    <mergeCell ref="J125:J126"/>
    <mergeCell ref="L125:L126"/>
    <mergeCell ref="M125:M126"/>
    <mergeCell ref="E127:F127"/>
    <mergeCell ref="D128:D129"/>
    <mergeCell ref="E128:F129"/>
    <mergeCell ref="G128:G129"/>
    <mergeCell ref="J128:J129"/>
    <mergeCell ref="L128:L129"/>
    <mergeCell ref="M128:M129"/>
    <mergeCell ref="M134:M135"/>
    <mergeCell ref="D136:D138"/>
    <mergeCell ref="E136:F138"/>
    <mergeCell ref="G136:G138"/>
    <mergeCell ref="J137:J138"/>
    <mergeCell ref="M137:M138"/>
    <mergeCell ref="L136:L138"/>
    <mergeCell ref="K130:K131"/>
    <mergeCell ref="D132:D135"/>
    <mergeCell ref="E132:F135"/>
    <mergeCell ref="G132:G135"/>
    <mergeCell ref="J134:J135"/>
    <mergeCell ref="J143:J145"/>
    <mergeCell ref="L143:L145"/>
    <mergeCell ref="M143:M145"/>
    <mergeCell ref="E146:F146"/>
    <mergeCell ref="D147:D148"/>
    <mergeCell ref="E147:F148"/>
    <mergeCell ref="G147:G148"/>
    <mergeCell ref="E139:F139"/>
    <mergeCell ref="D140:D142"/>
    <mergeCell ref="E140:F142"/>
    <mergeCell ref="G140:G142"/>
    <mergeCell ref="D143:D145"/>
    <mergeCell ref="E143:F145"/>
    <mergeCell ref="G143:G145"/>
    <mergeCell ref="D153:D155"/>
    <mergeCell ref="E153:F155"/>
    <mergeCell ref="G153:G155"/>
    <mergeCell ref="J153:J155"/>
    <mergeCell ref="L153:L155"/>
    <mergeCell ref="M153:M155"/>
    <mergeCell ref="D150:N150"/>
    <mergeCell ref="D151:D152"/>
    <mergeCell ref="E151:F152"/>
    <mergeCell ref="G151:G152"/>
    <mergeCell ref="J151:J152"/>
    <mergeCell ref="L151:L152"/>
    <mergeCell ref="M151:M152"/>
    <mergeCell ref="M159:M161"/>
    <mergeCell ref="D162:D164"/>
    <mergeCell ref="E162:F164"/>
    <mergeCell ref="G162:G164"/>
    <mergeCell ref="J163:J164"/>
    <mergeCell ref="M163:M164"/>
    <mergeCell ref="E156:F156"/>
    <mergeCell ref="E158:F158"/>
    <mergeCell ref="D159:D161"/>
    <mergeCell ref="E159:F161"/>
    <mergeCell ref="G159:G161"/>
    <mergeCell ref="J159:J161"/>
    <mergeCell ref="J172:J173"/>
    <mergeCell ref="D175:D176"/>
    <mergeCell ref="E175:F176"/>
    <mergeCell ref="G175:G177"/>
    <mergeCell ref="J176:J177"/>
    <mergeCell ref="E165:F165"/>
    <mergeCell ref="D172:D173"/>
    <mergeCell ref="E172:F173"/>
    <mergeCell ref="G172:G173"/>
    <mergeCell ref="H172:H173"/>
    <mergeCell ref="I172:I173"/>
    <mergeCell ref="M176:M177"/>
    <mergeCell ref="E177:F177"/>
    <mergeCell ref="D178:D180"/>
    <mergeCell ref="E178:F180"/>
    <mergeCell ref="G178:G180"/>
    <mergeCell ref="D181:D182"/>
    <mergeCell ref="E181:F182"/>
    <mergeCell ref="G181:G182"/>
    <mergeCell ref="J181:J182"/>
    <mergeCell ref="L181:L182"/>
    <mergeCell ref="M193:M194"/>
    <mergeCell ref="D190:D191"/>
    <mergeCell ref="E190:F191"/>
    <mergeCell ref="G190:G192"/>
    <mergeCell ref="J191:J192"/>
    <mergeCell ref="M191:M192"/>
    <mergeCell ref="E192:F192"/>
    <mergeCell ref="L190:L192"/>
    <mergeCell ref="M181:M182"/>
    <mergeCell ref="D183:D184"/>
    <mergeCell ref="E183:F184"/>
    <mergeCell ref="G183:G184"/>
    <mergeCell ref="D187:N187"/>
    <mergeCell ref="G188:G189"/>
    <mergeCell ref="J188:J189"/>
    <mergeCell ref="L188:L189"/>
    <mergeCell ref="M188:M189"/>
    <mergeCell ref="E196:F196"/>
    <mergeCell ref="D197:D198"/>
    <mergeCell ref="E197:F198"/>
    <mergeCell ref="G197:G199"/>
    <mergeCell ref="J197:J199"/>
    <mergeCell ref="L197:L199"/>
    <mergeCell ref="D193:D194"/>
    <mergeCell ref="E193:F194"/>
    <mergeCell ref="G193:G194"/>
    <mergeCell ref="J193:J194"/>
    <mergeCell ref="L193:L194"/>
    <mergeCell ref="M197:M199"/>
    <mergeCell ref="E199:F199"/>
    <mergeCell ref="K200:K201"/>
    <mergeCell ref="D202:D204"/>
    <mergeCell ref="E202:F204"/>
    <mergeCell ref="G202:G204"/>
    <mergeCell ref="J203:J204"/>
    <mergeCell ref="M203:M204"/>
    <mergeCell ref="L202:L204"/>
    <mergeCell ref="D208:D210"/>
    <mergeCell ref="E208:F210"/>
    <mergeCell ref="G208:G210"/>
    <mergeCell ref="E211:F211"/>
    <mergeCell ref="E212:F212"/>
    <mergeCell ref="D213:M213"/>
    <mergeCell ref="L208:L210"/>
    <mergeCell ref="D205:D207"/>
    <mergeCell ref="E205:F207"/>
    <mergeCell ref="G205:G207"/>
    <mergeCell ref="J206:J207"/>
    <mergeCell ref="M206:M207"/>
    <mergeCell ref="L205:L207"/>
    <mergeCell ref="M216:M217"/>
    <mergeCell ref="E217:F217"/>
    <mergeCell ref="E219:F219"/>
    <mergeCell ref="E214:F214"/>
    <mergeCell ref="G214:G215"/>
    <mergeCell ref="J214:J215"/>
    <mergeCell ref="L214:L215"/>
    <mergeCell ref="M214:M215"/>
    <mergeCell ref="E215:F215"/>
    <mergeCell ref="D220:D221"/>
    <mergeCell ref="E220:F221"/>
    <mergeCell ref="G220:G221"/>
    <mergeCell ref="D222:D223"/>
    <mergeCell ref="E222:F223"/>
    <mergeCell ref="G222:G223"/>
    <mergeCell ref="E216:F216"/>
    <mergeCell ref="J216:J217"/>
    <mergeCell ref="L216:L217"/>
    <mergeCell ref="J222:J223"/>
    <mergeCell ref="L222:L223"/>
    <mergeCell ref="M222:M223"/>
    <mergeCell ref="E224:F224"/>
    <mergeCell ref="D231:D232"/>
    <mergeCell ref="E231:F232"/>
    <mergeCell ref="G231:G232"/>
    <mergeCell ref="H231:H232"/>
    <mergeCell ref="I231:I232"/>
    <mergeCell ref="J231:J232"/>
    <mergeCell ref="J248:J249"/>
    <mergeCell ref="M248:M249"/>
    <mergeCell ref="D240:D242"/>
    <mergeCell ref="E240:E242"/>
    <mergeCell ref="D243:D245"/>
    <mergeCell ref="E243:F245"/>
    <mergeCell ref="G243:G245"/>
    <mergeCell ref="J243:J244"/>
    <mergeCell ref="D234:D235"/>
    <mergeCell ref="E234:F235"/>
    <mergeCell ref="G234:G239"/>
    <mergeCell ref="J235:J237"/>
    <mergeCell ref="M235:M237"/>
    <mergeCell ref="E236:F236"/>
    <mergeCell ref="D237:D239"/>
    <mergeCell ref="E237:F239"/>
    <mergeCell ref="M254:M255"/>
    <mergeCell ref="E256:F256"/>
    <mergeCell ref="G256:G257"/>
    <mergeCell ref="J256:J257"/>
    <mergeCell ref="L256:L257"/>
    <mergeCell ref="M256:M257"/>
    <mergeCell ref="E257:F257"/>
    <mergeCell ref="D254:D255"/>
    <mergeCell ref="E254:E255"/>
    <mergeCell ref="F254:F255"/>
    <mergeCell ref="G254:G255"/>
    <mergeCell ref="J254:J255"/>
    <mergeCell ref="L254:L255"/>
    <mergeCell ref="E263:F263"/>
    <mergeCell ref="E264:F264"/>
    <mergeCell ref="G264:G266"/>
    <mergeCell ref="J264:J265"/>
    <mergeCell ref="M264:M265"/>
    <mergeCell ref="L263:L266"/>
    <mergeCell ref="M259:M260"/>
    <mergeCell ref="D261:D262"/>
    <mergeCell ref="E261:F262"/>
    <mergeCell ref="G261:G262"/>
    <mergeCell ref="J261:J262"/>
    <mergeCell ref="L261:L262"/>
    <mergeCell ref="M261:M262"/>
    <mergeCell ref="D258:D260"/>
    <mergeCell ref="E258:E260"/>
    <mergeCell ref="F259:F260"/>
    <mergeCell ref="G259:G260"/>
    <mergeCell ref="J259:J260"/>
    <mergeCell ref="M272:M273"/>
    <mergeCell ref="D275:D277"/>
    <mergeCell ref="E275:E277"/>
    <mergeCell ref="D278:D281"/>
    <mergeCell ref="E278:F281"/>
    <mergeCell ref="G278:G281"/>
    <mergeCell ref="D265:D266"/>
    <mergeCell ref="E265:F266"/>
    <mergeCell ref="K267:K268"/>
    <mergeCell ref="D269:D271"/>
    <mergeCell ref="E269:E271"/>
    <mergeCell ref="D272:D274"/>
    <mergeCell ref="E272:E274"/>
    <mergeCell ref="F272:F273"/>
    <mergeCell ref="G272:G273"/>
    <mergeCell ref="J272:J273"/>
    <mergeCell ref="E288:F288"/>
    <mergeCell ref="E289:F289"/>
    <mergeCell ref="E290:F290"/>
    <mergeCell ref="D291:D292"/>
    <mergeCell ref="E291:F292"/>
    <mergeCell ref="G291:G293"/>
    <mergeCell ref="E282:F282"/>
    <mergeCell ref="E283:F283"/>
    <mergeCell ref="D284:D285"/>
    <mergeCell ref="E284:F285"/>
    <mergeCell ref="G284:G285"/>
    <mergeCell ref="D287:M287"/>
    <mergeCell ref="J291:J293"/>
    <mergeCell ref="L291:L293"/>
    <mergeCell ref="M291:M293"/>
    <mergeCell ref="E293:F293"/>
    <mergeCell ref="D294:D296"/>
    <mergeCell ref="E294:F296"/>
    <mergeCell ref="G294:G296"/>
    <mergeCell ref="J294:J295"/>
    <mergeCell ref="M294:M295"/>
    <mergeCell ref="H305:H306"/>
    <mergeCell ref="I305:I306"/>
    <mergeCell ref="J305:J306"/>
    <mergeCell ref="D308:D311"/>
    <mergeCell ref="E308:F311"/>
    <mergeCell ref="G308:G311"/>
    <mergeCell ref="J310:J311"/>
    <mergeCell ref="D297:D298"/>
    <mergeCell ref="E297:F298"/>
    <mergeCell ref="G297:G298"/>
    <mergeCell ref="D305:D306"/>
    <mergeCell ref="E305:F306"/>
    <mergeCell ref="G305:G306"/>
    <mergeCell ref="D317:D320"/>
    <mergeCell ref="E317:F320"/>
    <mergeCell ref="G317:G320"/>
    <mergeCell ref="D321:D322"/>
    <mergeCell ref="E321:F322"/>
    <mergeCell ref="G321:G322"/>
    <mergeCell ref="M310:M311"/>
    <mergeCell ref="D312:D313"/>
    <mergeCell ref="E312:F313"/>
    <mergeCell ref="G312:G313"/>
    <mergeCell ref="D314:D316"/>
    <mergeCell ref="E314:F316"/>
    <mergeCell ref="G314:G316"/>
    <mergeCell ref="E329:F329"/>
    <mergeCell ref="C330:C331"/>
    <mergeCell ref="E330:F331"/>
    <mergeCell ref="G330:G331"/>
    <mergeCell ref="J330:J333"/>
    <mergeCell ref="L330:L333"/>
    <mergeCell ref="D323:D324"/>
    <mergeCell ref="E323:F324"/>
    <mergeCell ref="G323:G324"/>
    <mergeCell ref="D326:M326"/>
    <mergeCell ref="E327:F327"/>
    <mergeCell ref="G327:G328"/>
    <mergeCell ref="J327:J328"/>
    <mergeCell ref="L327:L328"/>
    <mergeCell ref="M327:M328"/>
    <mergeCell ref="E328:F328"/>
    <mergeCell ref="D336:D337"/>
    <mergeCell ref="E336:F337"/>
    <mergeCell ref="G336:G337"/>
    <mergeCell ref="J336:J337"/>
    <mergeCell ref="L336:L337"/>
    <mergeCell ref="M336:M337"/>
    <mergeCell ref="M330:M333"/>
    <mergeCell ref="C332:C333"/>
    <mergeCell ref="E332:F333"/>
    <mergeCell ref="G332:G333"/>
    <mergeCell ref="D334:D335"/>
    <mergeCell ref="E334:F335"/>
    <mergeCell ref="G334:G335"/>
    <mergeCell ref="J334:J335"/>
    <mergeCell ref="L334:L335"/>
    <mergeCell ref="M334:M335"/>
    <mergeCell ref="M339:M341"/>
    <mergeCell ref="E342:F342"/>
    <mergeCell ref="K343:K344"/>
    <mergeCell ref="D345:D347"/>
    <mergeCell ref="E345:F347"/>
    <mergeCell ref="G345:G347"/>
    <mergeCell ref="J346:J347"/>
    <mergeCell ref="M346:M347"/>
    <mergeCell ref="E338:F338"/>
    <mergeCell ref="D339:D341"/>
    <mergeCell ref="E339:F341"/>
    <mergeCell ref="G339:G341"/>
    <mergeCell ref="J339:J341"/>
    <mergeCell ref="L339:L341"/>
    <mergeCell ref="D356:D358"/>
    <mergeCell ref="E356:F358"/>
    <mergeCell ref="G356:G358"/>
    <mergeCell ref="J356:J358"/>
    <mergeCell ref="L356:L358"/>
    <mergeCell ref="M356:M358"/>
    <mergeCell ref="D348:D351"/>
    <mergeCell ref="E348:F351"/>
    <mergeCell ref="G348:G351"/>
    <mergeCell ref="E352:F352"/>
    <mergeCell ref="D353:D355"/>
    <mergeCell ref="E353:F355"/>
    <mergeCell ref="G353:G355"/>
    <mergeCell ref="M367:M368"/>
    <mergeCell ref="E359:F359"/>
    <mergeCell ref="D360:D362"/>
    <mergeCell ref="E360:F362"/>
    <mergeCell ref="G360:G362"/>
    <mergeCell ref="D364:M364"/>
    <mergeCell ref="G365:G366"/>
    <mergeCell ref="J365:J366"/>
    <mergeCell ref="L365:L366"/>
    <mergeCell ref="M365:M366"/>
    <mergeCell ref="E366:F366"/>
    <mergeCell ref="C369:C370"/>
    <mergeCell ref="D369:D370"/>
    <mergeCell ref="E369:F370"/>
    <mergeCell ref="G369:G370"/>
    <mergeCell ref="J369:J370"/>
    <mergeCell ref="L369:L370"/>
    <mergeCell ref="D367:D368"/>
    <mergeCell ref="E367:F368"/>
    <mergeCell ref="G367:G368"/>
    <mergeCell ref="J367:J368"/>
    <mergeCell ref="L367:L368"/>
    <mergeCell ref="J374:J375"/>
    <mergeCell ref="L374:L375"/>
    <mergeCell ref="M374:M375"/>
    <mergeCell ref="M369:M370"/>
    <mergeCell ref="E371:F371"/>
    <mergeCell ref="J371:J373"/>
    <mergeCell ref="D372:D373"/>
    <mergeCell ref="E372:F373"/>
    <mergeCell ref="G372:G373"/>
    <mergeCell ref="L372:L373"/>
    <mergeCell ref="M372:M373"/>
    <mergeCell ref="E376:F376"/>
    <mergeCell ref="D377:D378"/>
    <mergeCell ref="E377:F378"/>
    <mergeCell ref="G377:G378"/>
    <mergeCell ref="D385:D386"/>
    <mergeCell ref="E385:F386"/>
    <mergeCell ref="G385:G386"/>
    <mergeCell ref="D374:D375"/>
    <mergeCell ref="E374:F375"/>
    <mergeCell ref="G374:G375"/>
    <mergeCell ref="D392:D393"/>
    <mergeCell ref="E392:F393"/>
    <mergeCell ref="G392:G393"/>
    <mergeCell ref="D394:D396"/>
    <mergeCell ref="E394:F396"/>
    <mergeCell ref="G394:G396"/>
    <mergeCell ref="H385:H386"/>
    <mergeCell ref="I385:I386"/>
    <mergeCell ref="J385:J386"/>
    <mergeCell ref="D388:D391"/>
    <mergeCell ref="E388:F391"/>
    <mergeCell ref="G388:G391"/>
    <mergeCell ref="M408:M409"/>
    <mergeCell ref="D400:D402"/>
    <mergeCell ref="E400:F402"/>
    <mergeCell ref="G400:G402"/>
    <mergeCell ref="E403:F403"/>
    <mergeCell ref="D404:D405"/>
    <mergeCell ref="E404:F405"/>
    <mergeCell ref="G404:G405"/>
    <mergeCell ref="J395:J396"/>
    <mergeCell ref="M395:M396"/>
    <mergeCell ref="D397:D399"/>
    <mergeCell ref="E397:F399"/>
    <mergeCell ref="G397:G399"/>
    <mergeCell ref="J398:J399"/>
    <mergeCell ref="M398:M399"/>
    <mergeCell ref="D412:D413"/>
    <mergeCell ref="E412:E413"/>
    <mergeCell ref="D414:D415"/>
    <mergeCell ref="E414:F415"/>
    <mergeCell ref="G414:G415"/>
    <mergeCell ref="J414:J415"/>
    <mergeCell ref="D410:D411"/>
    <mergeCell ref="E410:F411"/>
    <mergeCell ref="G410:G411"/>
    <mergeCell ref="J410:J411"/>
    <mergeCell ref="D423:D425"/>
    <mergeCell ref="E423:F425"/>
    <mergeCell ref="G423:G425"/>
    <mergeCell ref="J424:J425"/>
    <mergeCell ref="M424:M425"/>
    <mergeCell ref="L414:L415"/>
    <mergeCell ref="M414:M415"/>
    <mergeCell ref="E416:F416"/>
    <mergeCell ref="E417:F417"/>
    <mergeCell ref="E418:F418"/>
    <mergeCell ref="D419:D420"/>
    <mergeCell ref="E419:F420"/>
    <mergeCell ref="G419:G420"/>
    <mergeCell ref="J419:J420"/>
    <mergeCell ref="L419:L420"/>
    <mergeCell ref="D432:D434"/>
    <mergeCell ref="E432:F434"/>
    <mergeCell ref="G432:G434"/>
    <mergeCell ref="J432:J434"/>
    <mergeCell ref="L432:L434"/>
    <mergeCell ref="M432:M434"/>
    <mergeCell ref="D426:D428"/>
    <mergeCell ref="E426:E428"/>
    <mergeCell ref="D429:D431"/>
    <mergeCell ref="E429:E431"/>
    <mergeCell ref="F430:F431"/>
    <mergeCell ref="G430:G431"/>
    <mergeCell ref="D435:D437"/>
    <mergeCell ref="E435:F437"/>
    <mergeCell ref="G435:G437"/>
    <mergeCell ref="D439:M439"/>
    <mergeCell ref="E440:F440"/>
    <mergeCell ref="J440:J441"/>
    <mergeCell ref="L440:L441"/>
    <mergeCell ref="M440:M441"/>
    <mergeCell ref="E441:F441"/>
    <mergeCell ref="D444:D445"/>
    <mergeCell ref="E444:F445"/>
    <mergeCell ref="G444:G445"/>
    <mergeCell ref="J444:J445"/>
    <mergeCell ref="L444:L445"/>
    <mergeCell ref="M444:M445"/>
    <mergeCell ref="D442:D443"/>
    <mergeCell ref="E442:F443"/>
    <mergeCell ref="G442:G443"/>
    <mergeCell ref="J442:J443"/>
    <mergeCell ref="L442:L443"/>
    <mergeCell ref="M442:M443"/>
    <mergeCell ref="D457:D460"/>
    <mergeCell ref="E457:F460"/>
    <mergeCell ref="G457:G460"/>
    <mergeCell ref="J459:J460"/>
    <mergeCell ref="M459:M460"/>
    <mergeCell ref="L457:L460"/>
    <mergeCell ref="M447:M448"/>
    <mergeCell ref="D454:D455"/>
    <mergeCell ref="E454:F455"/>
    <mergeCell ref="G454:G455"/>
    <mergeCell ref="H454:H455"/>
    <mergeCell ref="I454:I455"/>
    <mergeCell ref="J454:J455"/>
    <mergeCell ref="D447:D448"/>
    <mergeCell ref="E447:F448"/>
    <mergeCell ref="G447:G448"/>
    <mergeCell ref="J447:J448"/>
    <mergeCell ref="L447:L448"/>
    <mergeCell ref="E474:F474"/>
    <mergeCell ref="L14:L15"/>
    <mergeCell ref="L16:L18"/>
    <mergeCell ref="L24:L25"/>
    <mergeCell ref="L26:L28"/>
    <mergeCell ref="L45:L47"/>
    <mergeCell ref="L52:L55"/>
    <mergeCell ref="C468:C469"/>
    <mergeCell ref="E468:F468"/>
    <mergeCell ref="D470:D472"/>
    <mergeCell ref="E470:F472"/>
    <mergeCell ref="G470:G472"/>
    <mergeCell ref="J470:J472"/>
    <mergeCell ref="D466:M466"/>
    <mergeCell ref="E467:F467"/>
    <mergeCell ref="G467:G469"/>
    <mergeCell ref="J467:J469"/>
    <mergeCell ref="L467:L469"/>
    <mergeCell ref="M467:M469"/>
    <mergeCell ref="L462:L464"/>
    <mergeCell ref="E461:F461"/>
    <mergeCell ref="D462:D464"/>
    <mergeCell ref="E462:F464"/>
    <mergeCell ref="G462:G464"/>
    <mergeCell ref="L56:L59"/>
    <mergeCell ref="L60:L62"/>
    <mergeCell ref="L67:L69"/>
    <mergeCell ref="L82:L84"/>
    <mergeCell ref="L96:L97"/>
    <mergeCell ref="L98:L100"/>
    <mergeCell ref="L470:L472"/>
    <mergeCell ref="M470:M472"/>
    <mergeCell ref="E473:F473"/>
    <mergeCell ref="M463:M464"/>
    <mergeCell ref="J463:J464"/>
    <mergeCell ref="E446:F446"/>
    <mergeCell ref="J430:J431"/>
    <mergeCell ref="M430:M431"/>
    <mergeCell ref="M419:M420"/>
    <mergeCell ref="K421:K422"/>
    <mergeCell ref="L410:L411"/>
    <mergeCell ref="M410:M411"/>
    <mergeCell ref="D407:M407"/>
    <mergeCell ref="D408:D409"/>
    <mergeCell ref="E408:F409"/>
    <mergeCell ref="G408:G409"/>
    <mergeCell ref="J408:J409"/>
    <mergeCell ref="L408:L409"/>
    <mergeCell ref="L140:L142"/>
    <mergeCell ref="L147:L148"/>
    <mergeCell ref="L162:L164"/>
    <mergeCell ref="L175:L177"/>
    <mergeCell ref="L178:L180"/>
    <mergeCell ref="L183:L184"/>
    <mergeCell ref="L101:L103"/>
    <mergeCell ref="L106:L108"/>
    <mergeCell ref="L109:L112"/>
    <mergeCell ref="L113:L115"/>
    <mergeCell ref="L122:L123"/>
    <mergeCell ref="L132:L135"/>
    <mergeCell ref="L159:L161"/>
    <mergeCell ref="L269:L271"/>
    <mergeCell ref="L272:L274"/>
    <mergeCell ref="L275:L277"/>
    <mergeCell ref="L278:L281"/>
    <mergeCell ref="L284:L285"/>
    <mergeCell ref="L294:L296"/>
    <mergeCell ref="L220:L221"/>
    <mergeCell ref="L234:L239"/>
    <mergeCell ref="L240:L242"/>
    <mergeCell ref="L243:L245"/>
    <mergeCell ref="L246:L249"/>
    <mergeCell ref="L258:L260"/>
    <mergeCell ref="D251:M251"/>
    <mergeCell ref="D252:D253"/>
    <mergeCell ref="E252:E253"/>
    <mergeCell ref="F252:F253"/>
    <mergeCell ref="G252:G253"/>
    <mergeCell ref="J252:J253"/>
    <mergeCell ref="L252:L253"/>
    <mergeCell ref="M252:M253"/>
    <mergeCell ref="M243:M244"/>
    <mergeCell ref="D246:D249"/>
    <mergeCell ref="E246:F249"/>
    <mergeCell ref="G246:G249"/>
    <mergeCell ref="L323:L324"/>
    <mergeCell ref="L345:L347"/>
    <mergeCell ref="L348:L351"/>
    <mergeCell ref="L353:L355"/>
    <mergeCell ref="L360:L362"/>
    <mergeCell ref="L297:L298"/>
    <mergeCell ref="L308:L311"/>
    <mergeCell ref="L312:L313"/>
    <mergeCell ref="L314:L316"/>
    <mergeCell ref="L317:L320"/>
    <mergeCell ref="L321:L322"/>
    <mergeCell ref="L404:L405"/>
    <mergeCell ref="L412:L413"/>
    <mergeCell ref="L423:L425"/>
    <mergeCell ref="L426:L428"/>
    <mergeCell ref="L429:L431"/>
    <mergeCell ref="L435:L437"/>
    <mergeCell ref="L377:L378"/>
    <mergeCell ref="L388:L391"/>
    <mergeCell ref="L392:L393"/>
    <mergeCell ref="L394:L396"/>
    <mergeCell ref="L397:L399"/>
    <mergeCell ref="L400:L402"/>
  </mergeCells>
  <printOptions horizontalCentered="1"/>
  <pageMargins left="0.39370078740157499" right="0.196850393700787" top="0.54724409399999996" bottom="0.511811023622047" header="0" footer="0"/>
  <pageSetup paperSize="5" scale="3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</vt:lpstr>
      <vt:lpstr>JAD-D3-S1 (Mahasiswa)</vt:lpstr>
      <vt:lpstr>'1'!Print_Area</vt:lpstr>
      <vt:lpstr>'JAD-D3-S1 (Mahasiswa)'!Print_Area</vt:lpstr>
    </vt:vector>
  </TitlesOfParts>
  <Company>630200 solo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</dc:creator>
  <cp:lastModifiedBy>SiNus</cp:lastModifiedBy>
  <cp:lastPrinted>2017-10-28T01:41:36Z</cp:lastPrinted>
  <dcterms:created xsi:type="dcterms:W3CDTF">1999-11-21T02:38:10Z</dcterms:created>
  <dcterms:modified xsi:type="dcterms:W3CDTF">2019-10-29T12:47:48Z</dcterms:modified>
</cp:coreProperties>
</file>